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30" yWindow="1230" windowWidth="11280" windowHeight="8910" tabRatio="911"/>
  </bookViews>
  <sheets>
    <sheet name="汇总" sheetId="1" r:id="rId1"/>
  </sheets>
  <externalReferences>
    <externalReference r:id="rId2"/>
  </externalReferences>
  <definedNames>
    <definedName name="dw">[1]单位库!$A$1:$A$36</definedName>
    <definedName name="_xlnm.Print_Titles" localSheetId="0">汇总!$2:$6</definedName>
  </definedNames>
  <calcPr calcId="145621"/>
</workbook>
</file>

<file path=xl/calcChain.xml><?xml version="1.0" encoding="utf-8"?>
<calcChain xmlns="http://schemas.openxmlformats.org/spreadsheetml/2006/main">
  <c r="G49" i="1" l="1"/>
  <c r="H49" i="1" s="1"/>
  <c r="G22" i="1"/>
  <c r="H22" i="1" s="1"/>
  <c r="G50" i="1"/>
  <c r="G23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6" i="1"/>
  <c r="H45" i="1"/>
  <c r="H44" i="1"/>
  <c r="H43" i="1"/>
  <c r="H42" i="1"/>
  <c r="H41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2" i="1"/>
  <c r="H11" i="1"/>
  <c r="H10" i="1"/>
  <c r="H967" i="1"/>
  <c r="H965" i="1"/>
  <c r="H963" i="1"/>
  <c r="H950" i="1"/>
  <c r="H943" i="1"/>
  <c r="H937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69" i="1"/>
  <c r="H868" i="1"/>
  <c r="H867" i="1"/>
  <c r="H866" i="1"/>
  <c r="H865" i="1"/>
  <c r="H864" i="1"/>
  <c r="H863" i="1"/>
  <c r="H862" i="1"/>
  <c r="H861" i="1"/>
  <c r="H859" i="1"/>
  <c r="H858" i="1"/>
  <c r="H857" i="1"/>
  <c r="H856" i="1"/>
  <c r="H855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23" i="1" l="1"/>
  <c r="H50" i="1"/>
  <c r="J968" i="1"/>
  <c r="J969" i="1" s="1"/>
  <c r="G961" i="1"/>
  <c r="H961" i="1" s="1"/>
  <c r="G959" i="1"/>
  <c r="H959" i="1" s="1"/>
  <c r="G958" i="1"/>
  <c r="H958" i="1" s="1"/>
  <c r="G957" i="1"/>
  <c r="H957" i="1" s="1"/>
  <c r="G955" i="1"/>
  <c r="H955" i="1" s="1"/>
  <c r="G954" i="1"/>
  <c r="H954" i="1" s="1"/>
  <c r="G953" i="1"/>
  <c r="H953" i="1" s="1"/>
  <c r="G952" i="1"/>
  <c r="H952" i="1" s="1"/>
  <c r="G949" i="1"/>
  <c r="H949" i="1" s="1"/>
  <c r="G947" i="1"/>
  <c r="H947" i="1" s="1"/>
  <c r="G946" i="1"/>
  <c r="H946" i="1" s="1"/>
  <c r="G945" i="1"/>
  <c r="H945" i="1" s="1"/>
  <c r="G942" i="1"/>
  <c r="H942" i="1" s="1"/>
  <c r="G941" i="1"/>
  <c r="H941" i="1" s="1"/>
  <c r="G940" i="1"/>
  <c r="H940" i="1" s="1"/>
  <c r="G939" i="1"/>
  <c r="H939" i="1" s="1"/>
  <c r="G936" i="1"/>
  <c r="H936" i="1" s="1"/>
  <c r="G935" i="1"/>
  <c r="H935" i="1" s="1"/>
  <c r="G934" i="1"/>
  <c r="H934" i="1" s="1"/>
  <c r="G933" i="1"/>
  <c r="H933" i="1" s="1"/>
  <c r="H9" i="1"/>
  <c r="H931" i="1" l="1"/>
  <c r="H968" i="1"/>
  <c r="H969" i="1" l="1"/>
</calcChain>
</file>

<file path=xl/sharedStrings.xml><?xml version="1.0" encoding="utf-8"?>
<sst xmlns="http://schemas.openxmlformats.org/spreadsheetml/2006/main" count="5539" uniqueCount="1833">
  <si>
    <t>序号</t>
  </si>
  <si>
    <t>项目编码</t>
  </si>
  <si>
    <t>项目名称</t>
  </si>
  <si>
    <t>项目特征描述</t>
  </si>
  <si>
    <t>工程量</t>
  </si>
  <si>
    <t>1</t>
  </si>
  <si>
    <t>台</t>
  </si>
  <si>
    <t>2</t>
  </si>
  <si>
    <t>3</t>
  </si>
  <si>
    <t>t</t>
  </si>
  <si>
    <t>4</t>
  </si>
  <si>
    <t>5</t>
  </si>
  <si>
    <t>6</t>
  </si>
  <si>
    <t>组</t>
  </si>
  <si>
    <t>金额（元）</t>
    <phoneticPr fontId="2" type="noConversion"/>
  </si>
  <si>
    <t>最高限价</t>
    <phoneticPr fontId="2" type="noConversion"/>
  </si>
  <si>
    <t>投标报价</t>
    <phoneticPr fontId="2" type="noConversion"/>
  </si>
  <si>
    <t>单价</t>
    <phoneticPr fontId="2" type="noConversion"/>
  </si>
  <si>
    <t>合价</t>
    <phoneticPr fontId="2" type="noConversion"/>
  </si>
  <si>
    <t>小  写</t>
    <phoneticPr fontId="2" type="noConversion"/>
  </si>
  <si>
    <t>大  写</t>
    <phoneticPr fontId="2" type="noConversion"/>
  </si>
  <si>
    <r>
      <t xml:space="preserve">                                            投标单位（章）：</t>
    </r>
    <r>
      <rPr>
        <b/>
        <u/>
        <sz val="9"/>
        <color rgb="FF000000"/>
        <rFont val="宋体"/>
        <family val="3"/>
        <charset val="134"/>
      </rPr>
      <t xml:space="preserve">                           </t>
    </r>
    <phoneticPr fontId="2" type="noConversion"/>
  </si>
  <si>
    <r>
      <t xml:space="preserve">                                                  法人代表：</t>
    </r>
    <r>
      <rPr>
        <b/>
        <u/>
        <sz val="9"/>
        <color rgb="FF000000"/>
        <rFont val="宋体"/>
        <family val="3"/>
        <charset val="134"/>
      </rPr>
      <t xml:space="preserve">                           </t>
    </r>
    <phoneticPr fontId="2" type="noConversion"/>
  </si>
  <si>
    <r>
      <t xml:space="preserve">                                                  日    期：</t>
    </r>
    <r>
      <rPr>
        <b/>
        <u/>
        <sz val="9"/>
        <color rgb="FF000000"/>
        <rFont val="宋体"/>
        <family val="3"/>
        <charset val="134"/>
      </rPr>
      <t xml:space="preserve">                           </t>
    </r>
    <phoneticPr fontId="2" type="noConversion"/>
  </si>
  <si>
    <t>附表三</t>
    <phoneticPr fontId="2" type="noConversion"/>
  </si>
  <si>
    <t>说明：1、上述报价包含材料、设备的卸车、倒运、制作安装、试车及措施等费用。</t>
    <phoneticPr fontId="2" type="noConversion"/>
  </si>
  <si>
    <r>
      <rPr>
        <b/>
        <sz val="9"/>
        <color theme="0"/>
        <rFont val="宋体"/>
        <family val="3"/>
        <charset val="134"/>
      </rPr>
      <t>说明：</t>
    </r>
    <r>
      <rPr>
        <b/>
        <sz val="9"/>
        <rFont val="宋体"/>
        <family val="3"/>
        <charset val="134"/>
      </rPr>
      <t>2、每项投标单价不得高于最高限价的单价</t>
    </r>
    <r>
      <rPr>
        <b/>
        <sz val="9"/>
        <color rgb="FF000000"/>
        <rFont val="宋体"/>
        <family val="3"/>
        <charset val="134"/>
      </rPr>
      <t>。</t>
    </r>
    <phoneticPr fontId="2" type="noConversion"/>
  </si>
  <si>
    <t>m</t>
  </si>
  <si>
    <t>个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</si>
  <si>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</si>
  <si>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</si>
  <si>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</si>
  <si>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</si>
  <si>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</si>
  <si>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</si>
  <si>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</si>
  <si>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</si>
  <si>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</si>
  <si>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</si>
  <si>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</si>
  <si>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</si>
  <si>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</si>
  <si>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</si>
  <si>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m2</t>
  </si>
  <si>
    <t>21</t>
  </si>
  <si>
    <t>22</t>
  </si>
  <si>
    <t>23</t>
  </si>
  <si>
    <t>挖沟槽土方</t>
  </si>
  <si>
    <t>m3</t>
  </si>
  <si>
    <t>24</t>
  </si>
  <si>
    <t>回填方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</si>
  <si>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</si>
  <si>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</si>
  <si>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</si>
  <si>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</si>
  <si>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</si>
  <si>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</si>
  <si>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</si>
  <si>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</si>
  <si>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</si>
  <si>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</si>
  <si>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</si>
  <si>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</si>
  <si>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</si>
  <si>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</si>
  <si>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</si>
  <si>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</si>
  <si>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</si>
  <si>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</si>
  <si>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</si>
  <si>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</si>
  <si>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</si>
  <si>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</si>
  <si>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</si>
  <si>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</si>
  <si>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</si>
  <si>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</si>
  <si>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</si>
  <si>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</si>
  <si>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</si>
  <si>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</si>
  <si>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</si>
  <si>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</si>
  <si>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</si>
  <si>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</si>
  <si>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</si>
  <si>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</si>
  <si>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</si>
  <si>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</si>
  <si>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</si>
  <si>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</si>
  <si>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</si>
  <si>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</si>
  <si>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</si>
  <si>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</si>
  <si>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</si>
  <si>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</si>
  <si>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</si>
  <si>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</si>
  <si>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</si>
  <si>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</si>
  <si>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</si>
  <si>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</si>
  <si>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</si>
  <si>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</si>
  <si>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</si>
  <si>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</si>
  <si>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</si>
  <si>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</si>
  <si>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</si>
  <si>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</si>
  <si>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</si>
  <si>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</si>
  <si>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</si>
  <si>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</si>
  <si>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</si>
  <si>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</si>
  <si>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</si>
  <si>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</si>
  <si>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</si>
  <si>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</si>
  <si>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</si>
  <si>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</si>
  <si>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</si>
  <si>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</si>
  <si>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</si>
  <si>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</si>
  <si>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</si>
  <si>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</si>
  <si>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</si>
  <si>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</si>
  <si>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</si>
  <si>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</si>
  <si>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</si>
  <si>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112</t>
  </si>
  <si>
    <t>128</t>
  </si>
  <si>
    <t>大型机械设备进出场及安拆</t>
  </si>
  <si>
    <t>台次</t>
  </si>
  <si>
    <t>kg</t>
  </si>
  <si>
    <t>套</t>
  </si>
  <si>
    <t>现浇构件钢筋</t>
  </si>
  <si>
    <t>预制构件钢筋</t>
  </si>
  <si>
    <t>011705001001</t>
  </si>
  <si>
    <t>010103001001</t>
  </si>
  <si>
    <t>010103001002</t>
  </si>
  <si>
    <t>010103001003</t>
  </si>
  <si>
    <t>011705001002</t>
  </si>
  <si>
    <t>计量
单位</t>
    <phoneticPr fontId="2" type="noConversion"/>
  </si>
  <si>
    <t>投标报价明细表</t>
    <phoneticPr fontId="2" type="noConversion"/>
  </si>
  <si>
    <t>一</t>
    <phoneticPr fontId="2" type="noConversion"/>
  </si>
  <si>
    <t>电缆桥架</t>
  </si>
  <si>
    <t>010101003001</t>
  </si>
  <si>
    <t>1.部位：电缆沟底
2.土壤类别：详见地勘报告</t>
  </si>
  <si>
    <t>24.37</t>
  </si>
  <si>
    <t>1.部位：电缆沟周边
2.密实度要求：满足设计要求</t>
  </si>
  <si>
    <t>9.99</t>
  </si>
  <si>
    <t>WB010101013001</t>
  </si>
  <si>
    <t>机械运土方</t>
  </si>
  <si>
    <t>1.运距：自定</t>
  </si>
  <si>
    <t>12.88</t>
  </si>
  <si>
    <t>WB010101011001</t>
  </si>
  <si>
    <t>人工清底</t>
  </si>
  <si>
    <t>25.65</t>
  </si>
  <si>
    <t>010404001001</t>
  </si>
  <si>
    <t>基础垫层</t>
  </si>
  <si>
    <t>1.部位：电缆沟基础底
2.混凝土强度等级：C15商品砼</t>
  </si>
  <si>
    <t>1.76</t>
  </si>
  <si>
    <t>011702001001</t>
  </si>
  <si>
    <t>基础</t>
  </si>
  <si>
    <t>1.基础垫层模板</t>
  </si>
  <si>
    <t>2.70</t>
  </si>
  <si>
    <t>010507003001</t>
  </si>
  <si>
    <t>地沟、电缆沟</t>
  </si>
  <si>
    <t>1.构件名称：电缆沟
2.混凝土强度等级：C30商品砼
3.抗渗等级P6</t>
  </si>
  <si>
    <t>5.06</t>
  </si>
  <si>
    <t>011702026001</t>
  </si>
  <si>
    <t>电缆沟、地沟</t>
  </si>
  <si>
    <t>1.电缆沟模板</t>
  </si>
  <si>
    <t>41.85</t>
  </si>
  <si>
    <t>010516002001</t>
  </si>
  <si>
    <t>预埋铁件</t>
  </si>
  <si>
    <t>1.部位：沟壁
2.材质：Q235B</t>
  </si>
  <si>
    <t>0.025</t>
  </si>
  <si>
    <t>010904003001</t>
  </si>
  <si>
    <t>楼（地）面砂浆防水（防潮）</t>
  </si>
  <si>
    <t>1.部位：电缆沟底
2.20厚1：2水泥砂浆（掺5%防水剂）</t>
  </si>
  <si>
    <t>10.80</t>
  </si>
  <si>
    <t>010903003001</t>
  </si>
  <si>
    <t>墙面砂浆防水（防潮）</t>
  </si>
  <si>
    <t>1.部位：电缆沟内壁
2.20厚1：2水泥砂浆（掺5%防水剂）</t>
  </si>
  <si>
    <t>18.90</t>
  </si>
  <si>
    <t>010512008001</t>
  </si>
  <si>
    <t>沟盖板、井盖板</t>
  </si>
  <si>
    <t>1.构件名称：电缆沟盖板
2.混凝土强度等级：C25预制砼
3.图集02J331，B8-1大样</t>
  </si>
  <si>
    <t>0.81</t>
  </si>
  <si>
    <t>WB011702042001</t>
  </si>
  <si>
    <t>预制混凝土模板</t>
  </si>
  <si>
    <t>1.沟盖板模板</t>
  </si>
  <si>
    <t>4.86</t>
  </si>
  <si>
    <t>010101004001</t>
  </si>
  <si>
    <t>挖基坑土方</t>
  </si>
  <si>
    <t>1.部位：钢支架基础底
2.土壤类别：详见地勘报告</t>
  </si>
  <si>
    <t>633.26</t>
  </si>
  <si>
    <t>1.部位：钢支架基础周边
2.密实度要求：满足设计要求</t>
  </si>
  <si>
    <t>549.91</t>
  </si>
  <si>
    <t>WB010101013002</t>
  </si>
  <si>
    <t>12.87</t>
  </si>
  <si>
    <t>WB010101011002</t>
  </si>
  <si>
    <t>130.59</t>
  </si>
  <si>
    <t>010404001002</t>
  </si>
  <si>
    <t>1.部位：钢支架基础底
2.混凝土强度等级：C15商品砼</t>
  </si>
  <si>
    <t>8.58</t>
  </si>
  <si>
    <t>011702001002</t>
  </si>
  <si>
    <t>13.36</t>
  </si>
  <si>
    <t>010501003001</t>
  </si>
  <si>
    <t>独立基础</t>
  </si>
  <si>
    <t>1.构件名称：钢支架基础
2.混凝土强度等级：C30商品砼
3.含短柱</t>
  </si>
  <si>
    <t>74.77</t>
  </si>
  <si>
    <t>011702001003</t>
  </si>
  <si>
    <t>1.基础模板</t>
  </si>
  <si>
    <t>173.60</t>
  </si>
  <si>
    <t>010516001001</t>
  </si>
  <si>
    <t>螺栓</t>
  </si>
  <si>
    <t>1.部位：短柱顶
2.规格、材质：M24，Q355B</t>
  </si>
  <si>
    <t>0.347</t>
  </si>
  <si>
    <t>010515001001</t>
  </si>
  <si>
    <t>1.钢筋种类、规格：HRB400 φ8</t>
  </si>
  <si>
    <t>2.518</t>
  </si>
  <si>
    <t>010515001002</t>
  </si>
  <si>
    <t>1.钢筋种类、规格：HRB400 φ14</t>
  </si>
  <si>
    <t>1.131</t>
  </si>
  <si>
    <t>010515001003</t>
  </si>
  <si>
    <t>1.钢筋种类、规格：HRB400 φ20</t>
  </si>
  <si>
    <t>2.038</t>
  </si>
  <si>
    <t>010515001004</t>
  </si>
  <si>
    <t>1.钢筋种类、规格：HRB400 φ25</t>
  </si>
  <si>
    <t>0.530</t>
  </si>
  <si>
    <t>010515002001</t>
  </si>
  <si>
    <t>1.部位：电缆沟盖板内
2.钢筋种类、规格：HPB300 φ8</t>
  </si>
  <si>
    <t>0.045</t>
  </si>
  <si>
    <t>010515002002</t>
  </si>
  <si>
    <t>1.部位：电缆沟盖板内
2.钢筋种类、规格：HRB400 φ6.5</t>
  </si>
  <si>
    <t>0.019</t>
  </si>
  <si>
    <t>030307004001</t>
  </si>
  <si>
    <t>桁架、管廊、设备框架、单梁结构制作安装</t>
  </si>
  <si>
    <t>1.构件名称：电缆桥架
2.钢材品种、规格：Q235B 钢板 型钢等
3.含运输、运距自定</t>
  </si>
  <si>
    <t>18.297</t>
  </si>
  <si>
    <t>WB031211005001</t>
  </si>
  <si>
    <t>抛丸除锈</t>
  </si>
  <si>
    <t>1.部位：电缆桥架外表面
2.除锈等级：抛丸除锈Sa2.5级</t>
  </si>
  <si>
    <t>18297.00</t>
  </si>
  <si>
    <t>031202003001</t>
  </si>
  <si>
    <t>一般钢结构防腐蚀</t>
  </si>
  <si>
    <t>1.部位：电缆桥架外表面
2.油漆品种、刷漆遍数：环氧石墨烯防腐涂料三底三面，干膜厚度≥160um</t>
  </si>
  <si>
    <t>筛分间桥架立柱</t>
  </si>
  <si>
    <t>010501003002</t>
  </si>
  <si>
    <t>1.构件名称：支柱基础
2.混凝土强度等级：C30商品砼
3.参考图集04D701-3，第45页</t>
  </si>
  <si>
    <t>0.23</t>
  </si>
  <si>
    <t>011702001004</t>
  </si>
  <si>
    <t>2.40</t>
  </si>
  <si>
    <t>010501006001</t>
  </si>
  <si>
    <t>设备基础</t>
  </si>
  <si>
    <t>1.部位：支柱基础顶
2.C35细石砼二次灌浆</t>
  </si>
  <si>
    <t>0.01</t>
  </si>
  <si>
    <t>010516001002</t>
  </si>
  <si>
    <t>1.规格、材质：M18，Q235B</t>
  </si>
  <si>
    <t>0.005</t>
  </si>
  <si>
    <t>WB010603001001</t>
  </si>
  <si>
    <t>钢柱</t>
  </si>
  <si>
    <t>1.构件名称：桥架立柱
2.钢材品种、规格：Q235B 钢管 工字钢等
3.含运输、运距自定</t>
  </si>
  <si>
    <t>0.228</t>
  </si>
  <si>
    <t>WB031211005002</t>
  </si>
  <si>
    <t>1.部位：立柱外表面
2.除锈等级：抛丸除锈Sa2.5级</t>
  </si>
  <si>
    <t>228.36</t>
  </si>
  <si>
    <t>031202003002</t>
  </si>
  <si>
    <t>1.部位：立柱外表面
2.油漆品种、刷漆遍数：环氧石墨烯防腐涂料三底三面，干膜厚度≥160um</t>
  </si>
  <si>
    <t>电缆井</t>
  </si>
  <si>
    <t>040101003001</t>
  </si>
  <si>
    <t>1.部位：电缆井底
2.土壤类别：详见地勘报告</t>
  </si>
  <si>
    <t>1275.63</t>
  </si>
  <si>
    <t>1.部位：电缆井周边
2.密实度要求：满足设计要求</t>
  </si>
  <si>
    <t>950.04</t>
  </si>
  <si>
    <t>WB010101013003</t>
  </si>
  <si>
    <t>183.08</t>
  </si>
  <si>
    <t>WB010101011003</t>
  </si>
  <si>
    <t>469.34</t>
  </si>
  <si>
    <t>040601001001</t>
  </si>
  <si>
    <t>现浇混凝土沉井井壁及隔墙</t>
  </si>
  <si>
    <t>1.部位：电缆井底板底
2.混凝土强度等级：C15商品砼</t>
  </si>
  <si>
    <t>22.04</t>
  </si>
  <si>
    <t>041102028001</t>
  </si>
  <si>
    <t>现浇混凝土沉井井壁及隔墙模板</t>
  </si>
  <si>
    <t>1.井垫层模板</t>
  </si>
  <si>
    <t>36.26</t>
  </si>
  <si>
    <t>040601003001</t>
  </si>
  <si>
    <t>沉井混凝土底板</t>
  </si>
  <si>
    <t>1.混凝土强度等级：C30商品砼
2.图集07SD101-8</t>
  </si>
  <si>
    <t>35.16</t>
  </si>
  <si>
    <t>041102030001</t>
  </si>
  <si>
    <t>沉井混凝土底板模板</t>
  </si>
  <si>
    <t>1.电缆井底板模板</t>
  </si>
  <si>
    <t>66.67</t>
  </si>
  <si>
    <t>040601001002</t>
  </si>
  <si>
    <t>1.构件名称：井壁
2.混凝土强度等级：C30商品砼
3.图集07SD101-8</t>
  </si>
  <si>
    <t>77.34</t>
  </si>
  <si>
    <t>041102028002</t>
  </si>
  <si>
    <t>1.井壁模板</t>
  </si>
  <si>
    <t>630.43</t>
  </si>
  <si>
    <t>040601005001</t>
  </si>
  <si>
    <t>沉井混凝土顶板</t>
  </si>
  <si>
    <t>1.构件名称：井盖
2.混凝土强度等级：C30商品砼
3.图集07SD101-8
4.含小型手孔电缆井</t>
  </si>
  <si>
    <t>22.29</t>
  </si>
  <si>
    <t>041102029001</t>
  </si>
  <si>
    <t>沉井混凝土顶板模板</t>
  </si>
  <si>
    <t>1.井盖模板</t>
  </si>
  <si>
    <t>50.51</t>
  </si>
  <si>
    <t>040601003002</t>
  </si>
  <si>
    <t>1.部位：小型手孔电缆井
2.混凝土强度等级：C25商品砼
3.图集07SD101-8</t>
  </si>
  <si>
    <t>13.06</t>
  </si>
  <si>
    <t>041102030002</t>
  </si>
  <si>
    <t>1.小型手孔电缆井底板模板</t>
  </si>
  <si>
    <t>38.45</t>
  </si>
  <si>
    <t>WB040504016001</t>
  </si>
  <si>
    <t>非定型井砌筑</t>
  </si>
  <si>
    <t>1.部位：小型手孔电缆井壁
2.Mb10专用砂浆砌筑MU10砌块
3.图集07SD101-8</t>
  </si>
  <si>
    <t>18.18</t>
  </si>
  <si>
    <t>WB040504017001</t>
  </si>
  <si>
    <t>非定型井勾缝及抹灰</t>
  </si>
  <si>
    <t>1.部位：井壁内外
2.10厚1：2.5水泥砂浆抹面</t>
  </si>
  <si>
    <t>WB040601031001</t>
  </si>
  <si>
    <t>构筑物钢筋制作</t>
  </si>
  <si>
    <t>1.钢筋种类、规格：HPB300 φ8</t>
  </si>
  <si>
    <t>0.052</t>
  </si>
  <si>
    <t>WB040601031002</t>
  </si>
  <si>
    <t>1.钢筋种类、规格：HPB300 φ10</t>
  </si>
  <si>
    <t>0.020</t>
  </si>
  <si>
    <t>WB040601031003</t>
  </si>
  <si>
    <t>0.324</t>
  </si>
  <si>
    <t>WB040601031004</t>
  </si>
  <si>
    <t>1.钢筋种类、规格：HRB400 φ10</t>
  </si>
  <si>
    <t>8.406</t>
  </si>
  <si>
    <t>WB040601031005</t>
  </si>
  <si>
    <t>1.钢筋种类、规格：HRB400 φ12</t>
  </si>
  <si>
    <t>1.820</t>
  </si>
  <si>
    <t>WB040601031006</t>
  </si>
  <si>
    <t>0.377</t>
  </si>
  <si>
    <t>WB040601031007</t>
  </si>
  <si>
    <t>1.钢筋种类、规格：HRB400 φ18</t>
  </si>
  <si>
    <t>0.373</t>
  </si>
  <si>
    <t>1.机械设备名称：挖掘机
2.机械设备规格型号：自定</t>
  </si>
  <si>
    <t>1.机械设备名称：塔吊
2.机械设备规格型号：自定</t>
  </si>
  <si>
    <t>二</t>
    <phoneticPr fontId="2" type="noConversion"/>
  </si>
  <si>
    <t>201粗碎工序电气安装工程</t>
    <phoneticPr fontId="2" type="noConversion"/>
  </si>
  <si>
    <t>030409005001</t>
  </si>
  <si>
    <t>避雷网</t>
  </si>
  <si>
    <t>1.名称：避雷网敷设
2.材质：热镀锌
3.规格：Φ10圆钢
4.安装形式：沿支架敷设
5.其他：详见设计图纸及规范要求</t>
  </si>
  <si>
    <t>95.00</t>
  </si>
  <si>
    <t>030409003001</t>
  </si>
  <si>
    <t>避雷引下线</t>
  </si>
  <si>
    <t>1.名称：避雷引下线敷设
2.材质：利用柱中两根主筋做防雷引下线
3.规格：详见设计图纸
4.安装部位：详见设计图纸
5.安装形式：详见设计图纸
6.其他：详见设计图纸及规范要求</t>
  </si>
  <si>
    <t>100.00</t>
  </si>
  <si>
    <t>030409003002</t>
  </si>
  <si>
    <t>1.名称：避雷引下线敷设
2.材质：利用钢柱做防雷引下线
3.规格：详见设计图纸
4.安装部位：详见设计图纸
5.安装形式：详见设计图纸
6.其他：详见设计图纸及规范要求</t>
  </si>
  <si>
    <t>180.00</t>
  </si>
  <si>
    <t>WB030409003001</t>
  </si>
  <si>
    <t>接地跨接线</t>
  </si>
  <si>
    <t>1.名称：接地跨接线安装 
2.跨接方式：接地网</t>
  </si>
  <si>
    <t>10处</t>
  </si>
  <si>
    <t>2.2</t>
  </si>
  <si>
    <t>030409002001</t>
  </si>
  <si>
    <t>接地母线</t>
  </si>
  <si>
    <t>1.名称：接地母线敷设
2.材质：热镀锌
3.规格：扁钢-40×4
4.安装部位：户外
5.安装形式：详见设计图纸
6.其他：详见设计图纸及规范要求</t>
  </si>
  <si>
    <t>350.00</t>
  </si>
  <si>
    <t>030409002002</t>
  </si>
  <si>
    <t>1.名称：接地母线敷设
2.材质：热镀锌
3.规格：扁钢-40×4
4.安装部位：户内
5.安装形式：详见设计图纸
6.其他：详见设计图纸及规范要求</t>
  </si>
  <si>
    <t>50.00</t>
  </si>
  <si>
    <t>WB030409004001</t>
  </si>
  <si>
    <t>桩承台接地</t>
  </si>
  <si>
    <t>1.名称：桩承台接地
2.类型：≤3根桩，利用桩主筋
3.方式：详见设计图纸
4.其他：详见设计图纸及规范要求</t>
  </si>
  <si>
    <t>基</t>
  </si>
  <si>
    <t>WB030409004002</t>
  </si>
  <si>
    <t>1.名称：桩承台接地
2.类型：≤7根桩，利用桩主筋
3.方式： 详见设计图纸
4.其他：详见设计图纸及规范要求</t>
  </si>
  <si>
    <t>WB030409002001</t>
  </si>
  <si>
    <t>柱主筋与圈梁钢筋焊接</t>
  </si>
  <si>
    <t>1.名称：柱主筋与圈梁钢筋焊接</t>
  </si>
  <si>
    <t>处</t>
  </si>
  <si>
    <t>030409008001</t>
  </si>
  <si>
    <t>等电位端子箱、测试板</t>
  </si>
  <si>
    <t>1.名称：接地连接片预埋
2.材质：详见设计图纸
3.规格：角钢63×63×5，L=100mm
4.其他：详见设计图纸及规范要求</t>
  </si>
  <si>
    <t>030414011001</t>
  </si>
  <si>
    <t>接地装置</t>
  </si>
  <si>
    <t>1.名称：接地系统调试
2.类别：接地网</t>
  </si>
  <si>
    <t>系统</t>
  </si>
  <si>
    <t>030404016001</t>
  </si>
  <si>
    <t>控制箱</t>
  </si>
  <si>
    <t>1.名称：1#胶带运输机现场控制箱安装
2.型号规格：详见设计图纸
3.安装方式：底边距地1.5m
4.接地
5.设备不进价
6.其他：详见设计图纸及规范要求</t>
  </si>
  <si>
    <t>030404019001</t>
  </si>
  <si>
    <t>控制开关</t>
  </si>
  <si>
    <t>1.名称：铁壳开关安装
2.型号规格:HH4-20/3
3.额定电流(A)：20A
3.安装方式：底边距地1.5m
4.接地
5.主材不进价
6.其他：详见设计图纸及规范要求</t>
  </si>
  <si>
    <t>030404019002</t>
  </si>
  <si>
    <t>1.名称：铁壳开关安装
2.型号规格:HH4-200/3
3.额定电流(A)：200A
3.安装方式：底边距地1.5m
4.接地
5.主材不进价
6.其他：详见设计图纸及规范要求</t>
  </si>
  <si>
    <t>030404017001</t>
  </si>
  <si>
    <t>配电箱</t>
  </si>
  <si>
    <t>1.名称：检修电源箱安装
2.型号规格：详见设计图纸
3.安装方式：底边距地1.5m
4.接地
5.设备不进价
6.其他：详见设计图纸及规范要求</t>
  </si>
  <si>
    <t>030407001001</t>
  </si>
  <si>
    <t>滑触线</t>
  </si>
  <si>
    <t>1.名称：安全滑触线安装
2.型号规格：DHG-4-16
3.材质：详见设计图纸
4.主材不进价
5.其他：详见设计图纸及规范要求</t>
  </si>
  <si>
    <t>32.00</t>
  </si>
  <si>
    <t>030407001002</t>
  </si>
  <si>
    <t>1.名称：安全滑触线安装
2.型号规格：DHG-4-50
3.材质：详见设计图纸
4.主材不进价
5.其他：详见设计图纸及规范要求</t>
  </si>
  <si>
    <t>172.00</t>
  </si>
  <si>
    <t>030413001001</t>
  </si>
  <si>
    <t>铁构件</t>
  </si>
  <si>
    <t>1.名称：滑触线支架安装
2.材质：详见设计图纸
3.规格：详见设计图纸
4.主材不进价
5.其他：详见设计图纸及规范要求</t>
  </si>
  <si>
    <t>0.060</t>
  </si>
  <si>
    <t>030411003001</t>
  </si>
  <si>
    <t>桥架</t>
  </si>
  <si>
    <t>1.名称：电缆桥架安装
2.型号：DJ-P-01-206
3.规格：600×100
4.材质：铝合金
5.类型：梯式
6.接地
7.主材不进价
8.其他：详见设计图纸及规范要求</t>
  </si>
  <si>
    <t>145.00</t>
  </si>
  <si>
    <t>030411001001</t>
  </si>
  <si>
    <t>配管</t>
  </si>
  <si>
    <t>1.名称：保护管敷设
2.材质：镀锌钢管
3.规格：SC20
4.配置形式：暗配
5.接地
6.其他：详见设计图纸及规范要求</t>
  </si>
  <si>
    <t>8.00</t>
  </si>
  <si>
    <t>030411001002</t>
  </si>
  <si>
    <t>1.名称：保护管敷设
2.材质：镀锌钢管
3.规格：SC40
4.配置形式：暗配
5.接地
6.其他：详见设计图纸及规范要求</t>
  </si>
  <si>
    <t>2.00</t>
  </si>
  <si>
    <t>030411001003</t>
  </si>
  <si>
    <t>1.名称：保护管敷设
2.材质：镀锌钢管
3.规格：SC50
4.配置形式：暗配
5.接地
6.其他：详见设计图纸及规范要求</t>
  </si>
  <si>
    <t>10.00</t>
  </si>
  <si>
    <t>030411001004</t>
  </si>
  <si>
    <t>1.名称：保护管敷设
2.材质：镀锌钢管
3.规格：SC100
4.配置形式：暗配
5.接地
6.其他：详见设计图纸及规范要求</t>
  </si>
  <si>
    <t>35.00</t>
  </si>
  <si>
    <t>030411001005</t>
  </si>
  <si>
    <t>1.名称：保护管敷设
2.材质：镀锌钢管
3.规格：SC15
4.配置形式：明配
5.接地
6.其他：详见设计图纸及规范要求</t>
  </si>
  <si>
    <t>360.00</t>
  </si>
  <si>
    <t>030411001006</t>
  </si>
  <si>
    <t>1.名称：保护管敷设
2.材质：镀锌钢管
3.规格：SC20
4.配置形式：明配
5.接地
6.其他：详见设计图纸及规范要求</t>
  </si>
  <si>
    <t>185.00</t>
  </si>
  <si>
    <t>030411001007</t>
  </si>
  <si>
    <t>1.名称：保护管敷设
2.材质：镀锌钢管
3.规格：SC25
4.配置形式：明配
5.接地
6.其他：详见设计图纸及规范要求</t>
  </si>
  <si>
    <t>45.00</t>
  </si>
  <si>
    <t>030411001008</t>
  </si>
  <si>
    <t>1.名称：保护管敷设
2.材质：镀锌钢管
3.规格：SC32
4.配置形式：明配
5.接地
6.其他：详见设计图纸及规范要求</t>
  </si>
  <si>
    <t>25.00</t>
  </si>
  <si>
    <t>030411001009</t>
  </si>
  <si>
    <t>1.名称：保护管敷设
2.材质：镀锌钢管
3.规格：SC40
4.配置形式：明配
5.接地
6.其他：详见设计图纸及规范要求</t>
  </si>
  <si>
    <t>030411001010</t>
  </si>
  <si>
    <t>1.名称：保护管敷设
2.材质：镀锌钢管
3.规格：SC50
4.配置形式：明配
5.接地
6.其他：详见设计图纸及规范要求</t>
  </si>
  <si>
    <t>030411001011</t>
  </si>
  <si>
    <t>1.名称：保护管敷设
2.材质：镀锌钢管
3.规格：SC70
4.配置形式：明配
5.接地
6.其他：详见设计图纸及规范要求</t>
  </si>
  <si>
    <t>030411001012</t>
  </si>
  <si>
    <t>1.名称：保护管敷设
2.材质：镀锌钢管
3.规格：SC100
4.配置形式：明配
5.接地
6.其他：详见设计图纸及规范要求</t>
  </si>
  <si>
    <t>65.00</t>
  </si>
  <si>
    <t>030411001013</t>
  </si>
  <si>
    <t>1.名称：保护管敷设
2.材质：包塑金属软管
3.规格：DN20
4.配专用接头
5.其他：详见设计图纸及规范要求</t>
  </si>
  <si>
    <t>030411001014</t>
  </si>
  <si>
    <t>1.名称：保护管敷设
2.材质：包塑金属软管
3.规格：DN25
4.配专用接头
5.其他：详见设计图纸及规范要求</t>
  </si>
  <si>
    <t>030411001015</t>
  </si>
  <si>
    <t>1.名称：保护管敷设
2.材质：包塑金属软管
3.规格：DN32
4.配专用接头
5.其他：详见设计图纸及规范要求</t>
  </si>
  <si>
    <t>030411001016</t>
  </si>
  <si>
    <t>1.名称：保护管敷设
2.材质：包塑金属软管
3.规格：DN40
4.配专用接头
5.其他：详见设计图纸及规范要求</t>
  </si>
  <si>
    <t>030411001017</t>
  </si>
  <si>
    <t>1.名称：保护管敷设
2.材质：包塑金属软管
3.规格：DN50
4.配专用接头
5.其他：详见设计图纸及规范要求</t>
  </si>
  <si>
    <t>3.00</t>
  </si>
  <si>
    <t>030411001018</t>
  </si>
  <si>
    <t>1.名称：保护管敷设
2.材质：包塑金属软管
3.规格：DN70
4.配专用接头
5.其他：详见设计图纸及规范要求</t>
  </si>
  <si>
    <t>4.00</t>
  </si>
  <si>
    <t>030411001019</t>
  </si>
  <si>
    <t>1.名称：保护管敷设
2.材质：包塑金属软管
3.规格：DN100
4.配专用接头
5.其他：详见设计图纸及规范要求</t>
  </si>
  <si>
    <t>7.00</t>
  </si>
  <si>
    <t>030408001001</t>
  </si>
  <si>
    <t>电力电缆</t>
  </si>
  <si>
    <t>1.名称：电力电缆敷设
2.型号规格：ZR-YJV-6/6kV-3×70
3.材质：铜芯
4.敷设方式、部位：桥架、穿管或电缆沟
5.电压等级（kV）：6/6kV
6.接地、固定及挂牌
7.防火堵洞
8.主材不进价
9.其他：详见设计图纸及规范要求</t>
  </si>
  <si>
    <t>120.00</t>
  </si>
  <si>
    <t>030408001002</t>
  </si>
  <si>
    <t>1.名称：电力电缆敷设
2.型号规格：ZR-YJV-0.6/1kV-4×4
3.材质：铜芯
4.敷设方式、部位：桥架、穿管或电缆沟
5.电压等级（kV）：0.6/1kV
6.接地、固定及挂牌
7.防火堵洞
8.主材不进价
9.其他：详见设计图纸及规范要求</t>
  </si>
  <si>
    <t>230.00</t>
  </si>
  <si>
    <t>030408001003</t>
  </si>
  <si>
    <t>1.名称：电力电缆敷设
2.型号规格：ZR-YJV-0.6/1kV-5×4
3.材质：铜芯
4.敷设方式、部位：桥架、穿管或电缆沟
5.电压等级（kV）：0.6/1kV
6.接地、固定及挂牌
7.防火堵洞
8.主材不进价
9.其他：详见设计图纸及规范要求</t>
  </si>
  <si>
    <t>170.00</t>
  </si>
  <si>
    <t>030408001004</t>
  </si>
  <si>
    <t>1.名称：电力电缆敷设
2.型号规格：ZR-YJV-0.6/1kV-5×6
3.材质：铜芯
4.敷设方式、部位：桥架、穿管或电缆沟
5.电压等级（kV）：0.6/1kV
6.接地、固定及挂牌
7.防火堵洞
8.主材不进价
9.其他：详见设计图纸及规范要求</t>
  </si>
  <si>
    <t>116.00</t>
  </si>
  <si>
    <t>030408001005</t>
  </si>
  <si>
    <t>1.名称：电力电缆敷设
2.型号规格：ZR-YJV-0.6/1kV-5×10
3.材质：铜芯
4.敷设方式、部位：桥架、穿管或电缆沟
5.电压等级（kV）：0.6/1kV
6.接地、固定及挂牌
7.防火堵洞
8.主材不进价
9.其他：详见设计图纸及规范要求</t>
  </si>
  <si>
    <t>136.00</t>
  </si>
  <si>
    <t>030408001006</t>
  </si>
  <si>
    <t>1.名称：电力电缆敷设
2.型号规格：ZR-YJV-0.6/1kV-4×16
3.材质：铜芯
4.敷设方式、部位：桥架、穿管或电缆沟
5.电压等级（kV）：0.6/1kV
6.接地、固定及挂牌
7.防火堵洞
8.主材不进价
9.其他：详见设计图纸及规范要求</t>
  </si>
  <si>
    <t>110.00</t>
  </si>
  <si>
    <t>030408001007</t>
  </si>
  <si>
    <t>1.名称：电力电缆敷设
2.型号规格：ZR-YJV-0.6/1kV-3×25+2×16
3.材质：铜芯
4.敷设方式、部位：桥架、穿管或电缆沟
5.电压等级（kV）：0.6/1kV
6.接地、固定及挂牌
7.防火堵洞
8.主材不进价
9.其他：详见设计图纸及规范要求</t>
  </si>
  <si>
    <t>030408001008</t>
  </si>
  <si>
    <t>1.名称：电力电缆敷设
2.型号规格：ZR-YJV-0.6/1kV-3×70+1×35
3.材质：铜芯
4.敷设方式、部位：桥架、穿管或电缆沟
5.电压等级（kV）：0.6/1kV
6.接地、固定及挂牌
7.防火堵洞
8.主材不进价
9.其他：详见设计图纸及规范要求</t>
  </si>
  <si>
    <t>68.00</t>
  </si>
  <si>
    <t>030408001009</t>
  </si>
  <si>
    <t>1.名称：电力电缆敷设
2.型号规格：ZR-YJV-0.6/1kV-3×120
3.材质：铜芯
4.敷设方式、部位：桥架、穿管或电缆沟
5.电压等级（kV）：0.6/1kV
6.接地、固定及挂牌
7.防火堵洞
8.主材不进价
9.其他：详见设计图纸及规范要求</t>
  </si>
  <si>
    <t>255.00</t>
  </si>
  <si>
    <t>030408001010</t>
  </si>
  <si>
    <t>1.名称：电力电缆敷设
2.型号规格：ZR-YJV-0.6/1kV-3×120+2×70
3.材质：铜芯
4.敷设方式、部位：桥架、穿管或电缆沟
5.电压等级（kV）：0.6/1kV
6.接地、固定及挂牌
7.防火堵洞
8.主材不进价
9.其他：详见设计图纸及规范要求</t>
  </si>
  <si>
    <t>112.00</t>
  </si>
  <si>
    <t>030408006001</t>
  </si>
  <si>
    <t>电力电缆头</t>
  </si>
  <si>
    <t>1.名称：电力电缆终端头制安
2.型号规格：70mm2及以下
3.材质、类型：铜芯 热(冷)缩式
4.安装部位：室内
5.电压等级(kV)：10kV以下
6.接线、固定
7.其他：详见设计图纸及规范要求</t>
  </si>
  <si>
    <t>030408006002</t>
  </si>
  <si>
    <t>1.名称：电力电缆终端头制安
2.型号规格：10mm2及以下
3.材质、类型：铜芯 干包式
4.安装部位：室内
5.电压等级(kV)：1kV以下
6.接线、固定
7.其他：详见设计图纸及规范要求</t>
  </si>
  <si>
    <t>030408006003</t>
  </si>
  <si>
    <t>1.名称：电力电缆终端头制安
2.型号规格：16mm2及以下
3.材质、类型：铜芯 干包式
4.安装部位：室内
5.电压等级(kV)：1kV以下
6.接线、固定
7.其他：详见设计图纸及规范要求</t>
  </si>
  <si>
    <t>030408006004</t>
  </si>
  <si>
    <t>1.名称：电力电缆终端头制安
2.型号规格：35mm2及以下
3.材质、类型：铜芯 干包式
4.安装部位：室内
5.电压等级(kV)：1kV以下
6.接线、固定
7.其他：详见设计图纸及规范要求</t>
  </si>
  <si>
    <t>030408006005</t>
  </si>
  <si>
    <t>1.名称：电力电缆终端头制安
2.型号规格：70mm2及以下
3.材质、类型：铜芯 干包式
4.安装部位：室内
5.电压等级(kV)：1kV以下
6.接线、固定
7.其他：详见设计图纸及规范要求</t>
  </si>
  <si>
    <t>030408006006</t>
  </si>
  <si>
    <t>1.名称：电力电缆终端头制安
2.型号规格：120mm2及以下
3.材质、类型：铜芯 干包式
4.安装部位：室内
5.电压等级(kV)：1kV以下
6.接线、固定
7.其他：详见设计图纸及规范要求</t>
  </si>
  <si>
    <t>030408002001</t>
  </si>
  <si>
    <t>控制电缆</t>
  </si>
  <si>
    <t>1.名称：控制电缆敷设
2.型号规格：ZR-KVV-0.45/0.75kV-2×1.5
3.材质：铜芯
4.敷设方式、部位：桥架、穿管或电缆沟
5.电压等级（kV）：0.45/0.75kV
6.接地、固定及挂牌
7.防火堵洞
8.主材不进价
9.其他：详见设计图纸及规范要求</t>
  </si>
  <si>
    <t>030408002002</t>
  </si>
  <si>
    <t>1.名称：控制电缆敷设
2.型号规格：ZR-KVV-0.45/0.75kV-3×1.5
3.材质：铜芯
4.敷设方式、部位：桥架、穿管或电缆沟
5.电压等级（kV）：0.45/0.75kV
6.接地、固定及挂牌
7.防火堵洞
8.主材不进价
9.其他：详见设计图纸及规范要求</t>
  </si>
  <si>
    <t>18.00</t>
  </si>
  <si>
    <t>030408002003</t>
  </si>
  <si>
    <t>1.名称：控制电缆敷设
2.型号规格：ZR-KVV-0.45/0.75kV-14×1.5
3.材质：铜芯
4.敷设方式、部位：桥架、穿管或电缆沟
5.电压等级（kV）：0.45/0.75kV
6.接地、固定及挂牌
7.防火堵洞
8.主材不进价
9.其他：详见设计图纸及规范要求</t>
  </si>
  <si>
    <t>030408007001</t>
  </si>
  <si>
    <t>控制电缆头</t>
  </si>
  <si>
    <t>1.名称：控制电缆终端头制安
2.型号规格：6芯及以下
3.材质、类型：详见设计图纸及规范要求
4.安装方式：详见设计图纸
5.接线、固定
6.其他：详见设计图纸及规范要求</t>
  </si>
  <si>
    <t>030408007002</t>
  </si>
  <si>
    <t>1.名称：控制电缆终端头制安
2.型号规格：14芯及以下
3.材质、类型：详见设计图纸及规范要求
4.安装方式：详见设计图纸
5.接线、固定
6.其他：详见设计图纸及规范要求</t>
  </si>
  <si>
    <t>030411004001</t>
  </si>
  <si>
    <t>配线</t>
  </si>
  <si>
    <t>1.名称：导线敷设
2.型号规格：ZR-BV-0.45/0.75kV-2.5mm2
3.敷设方式：穿管
4.接线
5.其他：详见设计图纸及规范要求</t>
  </si>
  <si>
    <t>1700.00</t>
  </si>
  <si>
    <t>030404017002</t>
  </si>
  <si>
    <t>1.名称：照明配电箱+AL1
2.型号规格：详见设计图纸
3.安装方式：底边距地1.5米
4.接地
5.设备不进价
6.其他：详见设计图纸及规范要求</t>
  </si>
  <si>
    <t>030404017003</t>
  </si>
  <si>
    <t>1.名称：照明配电箱+AL3
2.型号规格：详见设计图纸
3.安装方式：底边距地1.5米
4.接地
5.设备不进价
6.其他：详见设计图纸及规范要求</t>
  </si>
  <si>
    <t>030404017004</t>
  </si>
  <si>
    <t>1.名称：照明配电箱+AL4
2.型号规格：详见设计图纸
3.安装方式：底边距地1.5米
4.接地
5.设备不进价
6.其他：详见设计图纸及规范要求</t>
  </si>
  <si>
    <t>030412002001</t>
  </si>
  <si>
    <t>工厂灯</t>
  </si>
  <si>
    <t>1.名称：节能投光灯安装
2.型号规格：GT311-XL30Ⅱ，1×30LED
3.安装形式：壁装式
4.主材不进价
5.其他：详见设计图纸及规范要求</t>
  </si>
  <si>
    <t>030412002002</t>
  </si>
  <si>
    <t>1.名称：节能悬挂灯安装
2.型号规格：GC203-XL80A，1×80LED
3.安装形式：管吊式
4.主材不进价
5.其他：详见设计图纸及规范要求</t>
  </si>
  <si>
    <t>030412002003</t>
  </si>
  <si>
    <t>1.名称：低悬挂固定灯具安装
2.型号规格：GC203-XL36A，1×36LED
3.安装形式：吸顶式
4.主材不进价
5.其他：详见设计图纸及规范要求</t>
  </si>
  <si>
    <t>030411006001</t>
  </si>
  <si>
    <t>接线盒</t>
  </si>
  <si>
    <t>1.名称：接线盒安装
2.材质：钢制
3.规格：86型
4.安装形式：明装</t>
  </si>
  <si>
    <t>030404021001</t>
  </si>
  <si>
    <t>限位开关</t>
  </si>
  <si>
    <t>1.名称：跑偏开关安装
2.型号规格：详见设计图纸
3.主材不进价
4.其他：详见设计图纸及规范要求</t>
  </si>
  <si>
    <t>030604003001</t>
  </si>
  <si>
    <t>称重装置、皮带跑偏监测装置、电子秤标定</t>
  </si>
  <si>
    <t>1.名称：拉绳开关安装
2.型号规格：详见设计图纸
3.主材不进价
4.其他：详见设计图纸及规范要求</t>
  </si>
  <si>
    <t>030604003002</t>
  </si>
  <si>
    <t>1.名称：皮带跑偏检测</t>
  </si>
  <si>
    <t>030413001002</t>
  </si>
  <si>
    <t>1.名称：电缆桥架支架制作及安装
2.材质：热镀锌
3.规格：角钢或槽钢
4.如固定采用螺栓应为热镀锌螺栓
5.其他：详见设计图纸及规范要求</t>
  </si>
  <si>
    <t>3.820</t>
  </si>
  <si>
    <t>030413001003</t>
  </si>
  <si>
    <t>1.名称：一般铁构件制作及安装
2.材质：热镀锌
3.规格：角钢或槽钢
4.如固定采用螺栓应为热镀锌螺栓
5.含灯具、配管、电缆沟支架等
6.其他：详见设计图纸及规范要求</t>
  </si>
  <si>
    <t>0.650</t>
  </si>
  <si>
    <t>030406006001</t>
  </si>
  <si>
    <t>低压交流异步电动机</t>
  </si>
  <si>
    <t>1.名称：低压交流异步电动机检查接线
2.型号：详见图纸
3.容量(kW)：15kW及以下
4.启动方式：详见设计图纸
5.电压等级(kV)：1kV及以下
6.金属软管安装（配套塑料接头）</t>
  </si>
  <si>
    <t>030406006002</t>
  </si>
  <si>
    <t>1.名称：低压交流异步电动机检查接线
2.型号：详见图纸
3.容量(kW)：30kW及以下
4.启动方式：详见设计图纸
5.电压等级(kV)：1kV及以下
6.金属软管安装（配套塑料接头）</t>
  </si>
  <si>
    <t>WB030414009001</t>
  </si>
  <si>
    <t>1.名称：低压交流异步电动机调试
2.型号：详见设计图纸
3.控制保护方式：带过流保护</t>
  </si>
  <si>
    <t>WB030406002001</t>
  </si>
  <si>
    <t>中型、大型电动机</t>
  </si>
  <si>
    <t>1.名称：高压交流异步电动机检查接线
2.型号：详见图纸
3.容量(kW)：800kW及以下
4.启动方式：详见设计图纸
5.电压等级(kV)：10kV及以下
6.金属软管安装（配套塑料接头）</t>
  </si>
  <si>
    <t>WB030414010001</t>
  </si>
  <si>
    <t>高压交流异步电动机（一次设备）</t>
  </si>
  <si>
    <t>1.名称：高压交流异步电动机调试
2.型号：详见图纸
3.功率(kW)：800kW
4.电压等级(kV)：10kV及以下</t>
  </si>
  <si>
    <t>WB030414011001</t>
  </si>
  <si>
    <t>高压交流异步电动机（二次设备）</t>
  </si>
  <si>
    <t>1.名称：高压交流异步电动机调试
2.型号：详见图纸
3.功率(kW)：800kW
4.控制保护方式：速断过流保护</t>
  </si>
  <si>
    <t>三</t>
    <phoneticPr fontId="2" type="noConversion"/>
  </si>
  <si>
    <t>201（6）粗碎配电室电气安装工程</t>
    <phoneticPr fontId="2" type="noConversion"/>
  </si>
  <si>
    <t>030402017001</t>
  </si>
  <si>
    <t>高压成套配电柜</t>
  </si>
  <si>
    <t>1.名称：重锤反击破碎机高压启动柜安装
2.型号规格：详见设计图纸
3.接地
4.设备不进价
5.其他：详见设计图纸及规范要求</t>
  </si>
  <si>
    <t>030404001001</t>
  </si>
  <si>
    <t>控制屏</t>
  </si>
  <si>
    <t>030404001002</t>
  </si>
  <si>
    <t>WB030402004001</t>
  </si>
  <si>
    <t>低压成套配电柜</t>
  </si>
  <si>
    <t>1.名称：低压开关柜安装
2.型号规格：详见设计图纸
3.接地
4.设备不进价
5.其他：详见设计图纸及规范要求</t>
  </si>
  <si>
    <t>030403003001</t>
  </si>
  <si>
    <t>带形母线</t>
  </si>
  <si>
    <t>16.00</t>
  </si>
  <si>
    <t>030403003002</t>
  </si>
  <si>
    <t>1.名称：低压开关柜母线安装
2.型号规格：TMY-50×5
3.主材不进价
4.其他：详见设计图纸及规范要求</t>
  </si>
  <si>
    <t>WB030413004001</t>
  </si>
  <si>
    <t>基础槽钢</t>
  </si>
  <si>
    <t>1.名称：基础槽钢制作及安装
2.材质：热镀锌
3.规格：10#槽钢
4.接地</t>
  </si>
  <si>
    <t>31.00</t>
  </si>
  <si>
    <t>030411001020</t>
  </si>
  <si>
    <t>1.名称：保护管敷设
2.材质：镀锌钢管
3.规格：SC15
4.配置形式：暗配
5.接地
6.其他：详见设计图纸及规范要求</t>
  </si>
  <si>
    <t>20.00</t>
  </si>
  <si>
    <t>030411001021</t>
  </si>
  <si>
    <t>1.名称：保护管敷设
2.材质：镀锌钢管
3.规格：SC25
4.配置形式：暗配
5.接地
6.其他：详见设计图纸及规范要求</t>
  </si>
  <si>
    <t>030411001022</t>
  </si>
  <si>
    <t>030411001023</t>
  </si>
  <si>
    <t>030411001024</t>
  </si>
  <si>
    <t>030411001025</t>
  </si>
  <si>
    <t>030411001026</t>
  </si>
  <si>
    <t>030411001027</t>
  </si>
  <si>
    <t>030411001028</t>
  </si>
  <si>
    <t>1.00</t>
  </si>
  <si>
    <t>030411001029</t>
  </si>
  <si>
    <t>030411001030</t>
  </si>
  <si>
    <t>1.名称：保护管敷设
2.材质：硬塑料管
3.规格：PC20
4.配置形式：暗配
5.其他：详见设计图纸及规范要求</t>
  </si>
  <si>
    <t>260.00</t>
  </si>
  <si>
    <t>030411001031</t>
  </si>
  <si>
    <t>1.名称：保护管敷设
2.材质：硬塑料管
3.规格：PC25
4.配置形式：暗配
5.其他：详见设计图纸及规范要求</t>
  </si>
  <si>
    <t>40.00</t>
  </si>
  <si>
    <t>030408001011</t>
  </si>
  <si>
    <t>1.名称：电力电缆敷设
2.型号规格：ZR-YJV-0.6/1kV-3×4
3.材质：铜芯
4.敷设方式、部位：桥架、穿管或电缆沟
5.电压等级（kV）：0.6/1kV
6.接地、固定及挂牌
7.防火堵洞
8.主材不进价
9.其他：详见设计图纸及规范要求</t>
  </si>
  <si>
    <t>030408001012</t>
  </si>
  <si>
    <t>75.00</t>
  </si>
  <si>
    <t>030408001013</t>
  </si>
  <si>
    <t>135.00</t>
  </si>
  <si>
    <t>030408001014</t>
  </si>
  <si>
    <t>1.名称：电力电缆敷设
2.型号规格：ZR-YJV-0.6/1kV-3×70+2×35
3.材质：铜芯
4.敷设方式、部位：桥架、穿管或电缆沟
5.电压等级（kV）：0.6/1kV
6.接地、固定及挂牌
7.防火堵洞
8.主材不进价
9.其他：详见设计图纸及规范要求</t>
  </si>
  <si>
    <t>36.00</t>
  </si>
  <si>
    <t>030408001015</t>
  </si>
  <si>
    <t>30.00</t>
  </si>
  <si>
    <t>030408006007</t>
  </si>
  <si>
    <t>030408006008</t>
  </si>
  <si>
    <t>030408006009</t>
  </si>
  <si>
    <t>030408006010</t>
  </si>
  <si>
    <t>030408002004</t>
  </si>
  <si>
    <t>1.名称：控制电缆敷设
2.型号规格：ZR-RVVP-0.45/0.75kV-2×1.5
3.材质：铜芯
4.敷设方式、部位：桥架、穿管或电缆沟
5.电压等级（kV）：0.45/0.75kV
6.接地、固定及挂牌
7.防火堵洞
8.主材不进价
9.其他：详见设计图纸及规范要求</t>
  </si>
  <si>
    <t>56.00</t>
  </si>
  <si>
    <t>030408002005</t>
  </si>
  <si>
    <t>1.名称：控制电缆敷设
2.型号规格：ZR-RVV-0.45/0.75kV-2×1.5
3.材质：铜芯
4.敷设方式、部位：桥架、穿管或电缆沟
5.电压等级（kV）：0.45/0.75kV
6.接地、固定及挂牌
7.防火堵洞
8.主材不进价
9.其他：详见设计图纸及规范要求</t>
  </si>
  <si>
    <t>030408002006</t>
  </si>
  <si>
    <t>1.名称：控制电缆敷设
2.型号规格：ZR-RVV-0.45/0.75kV-5×1.5
3.材质：铜芯
4.敷设方式、部位：桥架、穿管或电缆沟
5.电压等级（kV）：0.45/0.75kV
6.接地、固定及挂牌
7.防火堵洞
8.主材不进价
9.其他：详见设计图纸及规范要求</t>
  </si>
  <si>
    <t>030408002007</t>
  </si>
  <si>
    <t>1.名称：控制电缆敷设
2.型号规格：ZR-RVV-0.45/0.75kV-7×1.5
3.材质：铜芯
4.敷设方式、部位：桥架、穿管或电缆沟
5.电压等级（kV）：0.45/0.75kV
6.接地、固定及挂牌
7.防火堵洞
8.主材不进价
9.其他：详见设计图纸及规范要求</t>
  </si>
  <si>
    <t>030408002008</t>
  </si>
  <si>
    <t>1.名称：控制电缆敷设
2.型号规格：ZR-RVV-0.45/0.75kV-10×1.5
3.材质：铜芯
4.敷设方式、部位：桥架、穿管或电缆沟
5.电压等级（kV）：0.45/0.75kV
6.接地、固定及挂牌
7.防火堵洞
8.主材不进价
9.其他：详见设计图纸及规范要求</t>
  </si>
  <si>
    <t>030408007003</t>
  </si>
  <si>
    <t>030408007004</t>
  </si>
  <si>
    <t>030411004002</t>
  </si>
  <si>
    <t>380.00</t>
  </si>
  <si>
    <t>030411004003</t>
  </si>
  <si>
    <t>1.名称：导线敷设
2.型号规格：ZR-BV-0.45/0.75kV-4mm2
3.敷设方式：穿管
4.接线
5.其他：详见设计图纸及规范要求</t>
  </si>
  <si>
    <t>030411004004</t>
  </si>
  <si>
    <t>1.名称：导线敷设
2.型号规格：NH-RVS-0.45/0.75kV-2*2.5mm2
3.敷设方式：穿管
4.接线
5.其他：详见设计图纸及规范要求</t>
  </si>
  <si>
    <t>140.00</t>
  </si>
  <si>
    <t>030404017005</t>
  </si>
  <si>
    <t>1.名称：照明配电箱+AL2
2.型号规格：详见设计图纸
3.安装方式：底边距地1.5米
4.接地
5.设备不进价
6.其他：详见设计图纸及规范要求</t>
  </si>
  <si>
    <t>030404017006</t>
  </si>
  <si>
    <t>WB030904012001</t>
  </si>
  <si>
    <t>A型应急照明集中电源</t>
  </si>
  <si>
    <t>1.名称：消防应急照明配电箱+ALE
2.型号规格：详见设计图纸
3.安装方式：底边距地1.4米
4.接地
5.设备不进价
6.其他：详见设计图纸及规范要求</t>
  </si>
  <si>
    <t>030412005001</t>
  </si>
  <si>
    <t>荧光灯</t>
  </si>
  <si>
    <t>1.名称：固定式悬挂灯安装
2.型号规格：GFD6110-XL36，1×36LED，配套蓄电池，放电时间≥30min
3.安装形式：链吊式
4.主材不进价
5.其他：详见设计图纸及规范要求</t>
  </si>
  <si>
    <t>030412005002</t>
  </si>
  <si>
    <t>1.名称：固定式悬挂灯安装
2.型号规格：GFD6110-XL36，1×36LED
3.安装形式：链吊式
4.主材不进价
5.其他：详见设计图纸及规范要求</t>
  </si>
  <si>
    <t>WB030904013001</t>
  </si>
  <si>
    <t>智能照明灯/指示灯</t>
  </si>
  <si>
    <t>1.名称：A型消防应急照明灯安装
2.型号规格：TY-ZFJC系列 12W，1×12LED
3.安装形式：壁装式
4.主材不进价
5.其他：详见设计图纸及规范要求</t>
  </si>
  <si>
    <t>WB030904013002</t>
  </si>
  <si>
    <t>1.名称：A型消防安全出口标志安装
2.型号规格：TY-BLJC系列 1W，1×1LED
3.安装形式：壁装式
4.主材不进价
5.其他：详见设计图纸及规范要求</t>
  </si>
  <si>
    <t>WB030904013003</t>
  </si>
  <si>
    <t>1.名称：A型疏散方向指示灯安装
2.型号规格：TY-BLJC系列 1W，1×1LED
3.安装形式：壁装式
4.主材不进价
5.其他：详见设计图纸及规范要求</t>
  </si>
  <si>
    <t>030404034001</t>
  </si>
  <si>
    <t>照明开关</t>
  </si>
  <si>
    <t>1.名称：单联单控暗开关安装
2.材质：详见设计图纸
3.规格：250V，10A
4.安装方式：距地1.4米，暗装</t>
  </si>
  <si>
    <t>030404034002</t>
  </si>
  <si>
    <t>1.名称：双联单控暗开关安装
2.材质：详见设计图纸
3.规格：250V，10A
4.安装方式：距地1.4米，暗装</t>
  </si>
  <si>
    <t>030404034003</t>
  </si>
  <si>
    <t>1.名称：三联单控暗开关安装
2.材质：详见设计图纸
3.规格：250V，10A
4.安装方式：距地1.4米，暗装</t>
  </si>
  <si>
    <t>030404035001</t>
  </si>
  <si>
    <t>插座</t>
  </si>
  <si>
    <t>1.名称：单相接地暗插座安装
2.材质：详见设计图纸
3.规格：250V，10A
4.安装方式：距地0.4米，暗装</t>
  </si>
  <si>
    <t>030404035002</t>
  </si>
  <si>
    <t>1.名称：柜式空调插座安装
2.材质：详见设计图纸
3.规格：250V，20A，三相带接地插孔
4.安装方式：距地0.4米，暗装</t>
  </si>
  <si>
    <t>030411006002</t>
  </si>
  <si>
    <t>1.名称：接线盒安装
2.材质：塑料
3.规格：86型
4.安装形式：暗装</t>
  </si>
  <si>
    <t>030413001004</t>
  </si>
  <si>
    <t>1.名称：一般铁构件制作及安装
2.材质：热镀锌
3.规格：角钢或槽钢
4.如固定采用螺栓应为热镀锌螺栓
5.含灯具、配管、现场控制箱、电缆沟支架等
6.其他：详见设计图纸及规范要求</t>
  </si>
  <si>
    <t>0.260</t>
  </si>
  <si>
    <t>030414008001</t>
  </si>
  <si>
    <t>母线</t>
  </si>
  <si>
    <t>1.名称：母线系统调试
2.电压等级（kV）：1kV以下</t>
  </si>
  <si>
    <t>段</t>
  </si>
  <si>
    <t>WB030414026001</t>
  </si>
  <si>
    <t>避雷器调试</t>
  </si>
  <si>
    <t>1.名称：避雷器调试
2.电压等级（kV）：10kV以下</t>
  </si>
  <si>
    <t>030414002001</t>
  </si>
  <si>
    <t>送配电装置系统</t>
  </si>
  <si>
    <t>1.名称：送配电装置系统
2.型号：详见设计图纸
3.电压等级（kV）：1kV以下
4.类型：低压交流断路器回路</t>
  </si>
  <si>
    <t>030414004001</t>
  </si>
  <si>
    <t>自动投入装置</t>
  </si>
  <si>
    <t>1.名称：自动投入装置调试
2.类型：详见设计图纸</t>
  </si>
  <si>
    <t>203细碎工序电气安装工程</t>
    <phoneticPr fontId="2" type="noConversion"/>
  </si>
  <si>
    <t>030409005002</t>
  </si>
  <si>
    <t>345.00</t>
  </si>
  <si>
    <t>030409003003</t>
  </si>
  <si>
    <t>030409003004</t>
  </si>
  <si>
    <t>030409003005</t>
  </si>
  <si>
    <t>1.名称：避雷引下线敷设
2.材质：热镀锌
3.规格：Φ10圆钢
4.安装部位：详见设计图纸
5.安装形式：详见设计图纸
6.其他：详见设计图纸及规范要求</t>
  </si>
  <si>
    <t>445.00</t>
  </si>
  <si>
    <t>WB030409003002</t>
  </si>
  <si>
    <t>3.2</t>
  </si>
  <si>
    <t>030409002003</t>
  </si>
  <si>
    <t>560.00</t>
  </si>
  <si>
    <t>030409002004</t>
  </si>
  <si>
    <t>WB030409002002</t>
  </si>
  <si>
    <t>030409008002</t>
  </si>
  <si>
    <t>030414011002</t>
  </si>
  <si>
    <t>030404001003</t>
  </si>
  <si>
    <t>1.名称：圆锥破碎机控制箱安装
2.型号规格：详见设计图纸
3.安装方式：详见设计图纸
4.接地
5.设备不进价
6.其他：详见设计图纸及规范要求</t>
  </si>
  <si>
    <t>030404016002</t>
  </si>
  <si>
    <t>1.名称：3#、4#、14#、15#胶带运输机现场控制箱安装
2.型号规格：详见设计图纸
3.安装方式：底边距地1.5m
4.接地
5.设备不进价
6.其他：详见设计图纸及规范要求</t>
  </si>
  <si>
    <t>030404016003</t>
  </si>
  <si>
    <t>1.名称：5#、6#胶带运输机现场控制箱安装
2.型号规格：详见设计图纸
3.安装方式：底边距地1.5m
4.接地
5.设备不进价
6.其他：详见设计图纸及规范要求</t>
  </si>
  <si>
    <t>030404017007</t>
  </si>
  <si>
    <t>030404019003</t>
  </si>
  <si>
    <t>030404019004</t>
  </si>
  <si>
    <t>1.名称：铁壳开关安装
2.型号规格:HH4-60/3
3.额定电流(A)：60A
3.安装方式：底边距地1.5m
4.接地
5.主材不进价
6.其他：详见设计图纸及规范要求</t>
  </si>
  <si>
    <t>030407001003</t>
  </si>
  <si>
    <t>600.00</t>
  </si>
  <si>
    <t>030413001005</t>
  </si>
  <si>
    <t>0.190</t>
  </si>
  <si>
    <t>030411003002</t>
  </si>
  <si>
    <t>1.名称：电缆桥架安装
2.型号：DJ-P-01-204
3.规格：400×100
4.材质：铝合金
5.类型：梯式
6.接地
7.主材不进价
8.其他：详见设计图纸及规范要求</t>
  </si>
  <si>
    <t>90.00</t>
  </si>
  <si>
    <t>030411003003</t>
  </si>
  <si>
    <t>269.00</t>
  </si>
  <si>
    <t>030411003004</t>
  </si>
  <si>
    <t>1.名称：电缆桥架安装（含盖板）
2.型号：DJ-P-01-206
3.规格：600×100
4.材质：铝合金
5.类型：梯式，含盖板
6.接地
7.主材不进价
8.其他：详见设计图纸及规范要求</t>
  </si>
  <si>
    <t>26.00</t>
  </si>
  <si>
    <t>030413001006</t>
  </si>
  <si>
    <t>1.名称：电缆桥架成品托臂安装
2.材质：热镀锌
3.规格：配400×100桥架使用
4.如固定采用螺栓应为热镀锌螺栓
5.主材不进价
6.其他：详见设计图纸及规范要求</t>
  </si>
  <si>
    <t>030413001007</t>
  </si>
  <si>
    <t>1.名称：电缆桥架成品托臂安装
2.材质：热镀锌
3.规格：配600×100桥架使用
4.如固定采用螺栓应为热镀锌螺栓
5.主材不进价
6.其他：详见设计图纸及规范要求</t>
  </si>
  <si>
    <t>030408003001</t>
  </si>
  <si>
    <t>电缆保护管</t>
  </si>
  <si>
    <t>1.名称：保护管敷设
2.材质：镀锌钢管
3.规格：SC20
4.配置形式：埋地
5.接地
6.其他：详见设计图纸及规范要求</t>
  </si>
  <si>
    <t>640.00</t>
  </si>
  <si>
    <t>030411001032</t>
  </si>
  <si>
    <t>030411001033</t>
  </si>
  <si>
    <t>030411001034</t>
  </si>
  <si>
    <t>15.00</t>
  </si>
  <si>
    <t>030411001035</t>
  </si>
  <si>
    <t>1.名称：保护管敷设
2.材质：镀锌钢管
3.规格：SC70
4.配置形式：暗配
5.接地
6.其他：详见设计图纸及规范要求</t>
  </si>
  <si>
    <t>030411001036</t>
  </si>
  <si>
    <t>38.00</t>
  </si>
  <si>
    <t>030411001037</t>
  </si>
  <si>
    <t>580.00</t>
  </si>
  <si>
    <t>030411001038</t>
  </si>
  <si>
    <t>1770.00</t>
  </si>
  <si>
    <t>030411001039</t>
  </si>
  <si>
    <t>412.00</t>
  </si>
  <si>
    <t>030411001040</t>
  </si>
  <si>
    <t>220.00</t>
  </si>
  <si>
    <t>030411001041</t>
  </si>
  <si>
    <t>12.00</t>
  </si>
  <si>
    <t>030411001042</t>
  </si>
  <si>
    <t>1.名称：保护管敷设
2.材质：镀锌钢管
3.规格：SC80
4.配置形式：明配
5.接地
6.其他：详见设计图纸及规范要求</t>
  </si>
  <si>
    <t>030411001043</t>
  </si>
  <si>
    <t>70.00</t>
  </si>
  <si>
    <t>030411001044</t>
  </si>
  <si>
    <t>88.00</t>
  </si>
  <si>
    <t>030411001045</t>
  </si>
  <si>
    <t>21.00</t>
  </si>
  <si>
    <t>030411001046</t>
  </si>
  <si>
    <t>17.00</t>
  </si>
  <si>
    <t>030411001047</t>
  </si>
  <si>
    <t>030411001048</t>
  </si>
  <si>
    <t>1.名称：保护管敷设
2.材质：包塑金属软管
3.规格：DN80
4.配专用接头
5.其他：详见设计图纸及规范要求</t>
  </si>
  <si>
    <t>030411001049</t>
  </si>
  <si>
    <t>6.00</t>
  </si>
  <si>
    <t>030411001050</t>
  </si>
  <si>
    <t>300.00</t>
  </si>
  <si>
    <t>1.名称：电缆沟开挖
2.深度：详见设计图纸
3.机械挖土
4.其他：详见设计图纸和规范要求</t>
  </si>
  <si>
    <t>192.00</t>
  </si>
  <si>
    <t>1.混凝土种类：现浇混凝土
2.混凝土强度等级：C15
3.室外电缆穿线管底部垫层</t>
  </si>
  <si>
    <t>WB010101009001</t>
  </si>
  <si>
    <t>填土碾压</t>
  </si>
  <si>
    <t>1.名称：电缆沟回填、夯实
2.其他：详见设计图纸和规范要求</t>
  </si>
  <si>
    <t>030408001016</t>
  </si>
  <si>
    <t>1.名称：电力电缆敷设
2.型号规格：ZR-YJV-6/6kV-3×50
3.材质：铜芯
4.敷设方式、部位：桥架、穿管或电缆沟
5.电压等级（kV）：6/6kV
6.接地、固定及挂牌
7.防火堵洞
8.主材不进价
9.其他：详见设计图纸及规范要求</t>
  </si>
  <si>
    <t>155.00</t>
  </si>
  <si>
    <t>030408001017</t>
  </si>
  <si>
    <t>030408001018</t>
  </si>
  <si>
    <t>935.00</t>
  </si>
  <si>
    <t>030408001019</t>
  </si>
  <si>
    <t>1065.00</t>
  </si>
  <si>
    <t>030408001020</t>
  </si>
  <si>
    <t>1475.00</t>
  </si>
  <si>
    <t>030408001021</t>
  </si>
  <si>
    <t>340.00</t>
  </si>
  <si>
    <t>030408001022</t>
  </si>
  <si>
    <t>1.名称：电力电缆敷设
2.型号规格：ZR-YJV-0.6/1kV-5×16
3.材质：铜芯
4.敷设方式、部位：桥架、穿管或电缆沟
5.电压等级（kV）：0.6/1kV
6.接地、固定及挂牌
7.防火堵洞
8.主材不进价
9.其他：详见设计图纸及规范要求</t>
  </si>
  <si>
    <t>80.00</t>
  </si>
  <si>
    <t>030408001023</t>
  </si>
  <si>
    <t>670.00</t>
  </si>
  <si>
    <t>030408001024</t>
  </si>
  <si>
    <t>1.名称：电力电缆敷设
2.型号规格：ZR-YJV-0.6/1kV-3×50+1×25
3.材质：铜芯
4.敷设方式、部位：桥架、穿管或电缆沟
5.电压等级（kV）：0.6/1kV
6.接地、固定及挂牌
7.防火堵洞
8.主材不进价
9.其他：详见设计图纸及规范要求</t>
  </si>
  <si>
    <t>030408001025</t>
  </si>
  <si>
    <t>1.名称：电力电缆敷设
2.型号规格：ZR-YJV-0.6/1kV-3×120+1×70
3.材质：铜芯
4.敷设方式、部位：桥架、穿管或电缆沟
5.电压等级（kV）：0.6/1kV
6.接地、固定及挂牌
7.防火堵洞
8.主材不进价
9.其他：详见设计图纸及规范要求</t>
  </si>
  <si>
    <t>148.00</t>
  </si>
  <si>
    <t>030408001026</t>
  </si>
  <si>
    <t>205.00</t>
  </si>
  <si>
    <t>030408001027</t>
  </si>
  <si>
    <t>1.名称：电力电缆敷设
2.型号规格：ZR-YJV-0.6/1kV-3×150+1×70
3.材质：铜芯
4.敷设方式、部位：桥架、穿管或电缆沟
5.电压等级（kV）：0.6/1kV
6.接地、固定及挂牌
7.防火堵洞
8.主材不进价
9.其他：详见设计图纸及规范要求</t>
  </si>
  <si>
    <t>190.00</t>
  </si>
  <si>
    <t>030408006011</t>
  </si>
  <si>
    <t>1.名称：电力电缆终端头制安
2.型号规格：50mm2及以下
3.材质、类型：铜芯 热(冷)缩式
4.安装部位：室内
5.电压等级(kV)：10kV以下
6.接线、固定
7.其他：详见设计图纸及规范要求</t>
  </si>
  <si>
    <t>030408006012</t>
  </si>
  <si>
    <t>030408006013</t>
  </si>
  <si>
    <t>030408006014</t>
  </si>
  <si>
    <t>030408006015</t>
  </si>
  <si>
    <t>1.名称：电力电缆终端头制安
2.型号规格：50mm2及以下
3.材质、类型：铜芯 干包式
4.安装部位：室内
5.电压等级(kV)：1kV以下
6.接线、固定
7.其他：详见设计图纸及规范要求</t>
  </si>
  <si>
    <t>030408006016</t>
  </si>
  <si>
    <t>030408006017</t>
  </si>
  <si>
    <t>1.名称：电力电缆终端头制安
2.型号规格：240mm2及以下
3.材质、类型：铜芯 干包式
4.安装部位：室内
5.电压等级(kV)：1kV以下
6.接线、固定
7.其他：详见设计图纸及规范要求</t>
  </si>
  <si>
    <t>030408002009</t>
  </si>
  <si>
    <t>450.00</t>
  </si>
  <si>
    <t>030408002010</t>
  </si>
  <si>
    <t>750.00</t>
  </si>
  <si>
    <t>030408002011</t>
  </si>
  <si>
    <t>1.名称：控制电缆敷设
2.型号规格：ZR-KVV-0.45/0.75kV-16×1.5
3.材质：铜芯
4.敷设方式、部位：桥架、穿管或电缆沟
5.电压等级（kV）：0.45/0.75kV
6.接地、固定及挂牌
7.防火堵洞
8.主材不进价
9.其他：详见设计图纸及规范要求</t>
  </si>
  <si>
    <t>030408002012</t>
  </si>
  <si>
    <t>1.名称：控制电缆敷设
2.型号规格：RVVP-0.45/0.75kV-4×1.5
3.材质：铜芯
4.敷设方式、部位：桥架、穿管或电缆沟
5.电压等级（kV）：0.45/0.75kV
6.接地、固定及挂牌
7.防火堵洞
8.主材不进价
9.其他：详见设计图纸及规范要求</t>
  </si>
  <si>
    <t>530.00</t>
  </si>
  <si>
    <t>030408002013</t>
  </si>
  <si>
    <t>1.名称：控制电缆敷设
2.型号规格：KVVP-0.45/0.75kV-7×1.5
3.材质：铜芯
4.敷设方式、部位：桥架、穿管或电缆沟
5.电压等级（kV）：0.45/0.75kV
6.接地、固定及挂牌
7.防火堵洞
8.主材不进价
9.其他：详见设计图纸及规范要求</t>
  </si>
  <si>
    <t>810.00</t>
  </si>
  <si>
    <t>030408007005</t>
  </si>
  <si>
    <t>030408007006</t>
  </si>
  <si>
    <t>030408007007</t>
  </si>
  <si>
    <t>1.名称：控制电缆终端头制安
2.型号规格：24芯及以下
3.材质、类型：详见设计图纸及规范要求
4.安装方式：详见设计图纸
5.接线、固定
6.其他：详见设计图纸及规范要求</t>
  </si>
  <si>
    <t>030411004005</t>
  </si>
  <si>
    <t>2800.00</t>
  </si>
  <si>
    <t>030411004006</t>
  </si>
  <si>
    <t>030404017008</t>
  </si>
  <si>
    <t>030404017009</t>
  </si>
  <si>
    <t>030404017010</t>
  </si>
  <si>
    <t>1.名称：照明配电箱+AL6
2.型号规格：详见设计图纸
3.安装方式：底边距地1.5米
4.接地
5.设备不进价
6.其他：详见设计图纸及规范要求</t>
  </si>
  <si>
    <t>030404017011</t>
  </si>
  <si>
    <t>1.名称：照明配电箱+AL7
2.型号规格：详见设计图纸
3.安装方式：底边距地1.5米
4.接地
5.设备不进价
6.其他：详见设计图纸及规范要求</t>
  </si>
  <si>
    <t>030404017012</t>
  </si>
  <si>
    <t>1.名称：照明配电箱+AL11
2.型号规格：详见设计图纸
3.安装方式：底边距地1.5米
4.接地
5.设备不进价
6.其他：详见设计图纸及规范要求</t>
  </si>
  <si>
    <t>WB030904012002</t>
  </si>
  <si>
    <t>1.名称：消防应急照明配电箱+ALE
2.型号规格：详见设计图纸
3.安装方式：底边距地1.4米
4.接地
5.其他：详见设计图纸及规范要求</t>
  </si>
  <si>
    <t>030412002004</t>
  </si>
  <si>
    <t>030412002005</t>
  </si>
  <si>
    <t>1.名称：节能投光灯安装
2.型号规格：GT311-XL60Ⅱ，1×60LED
3.安装形式：壁装式
4.主材不进价
5.其他：详见设计图纸及规范要求</t>
  </si>
  <si>
    <t>030412002006</t>
  </si>
  <si>
    <t>030412001001</t>
  </si>
  <si>
    <t>普通灯具</t>
  </si>
  <si>
    <t>1.名称：节能吸顶灯安装
2.型号规格：GFD101-XL24ⅡZ，1×24LED，配声控装置
3.安装形式：吸顶式
4.主材不进价
5.其他：详见设计图纸及规范要求</t>
  </si>
  <si>
    <t>WB030904013004</t>
  </si>
  <si>
    <t>WB030904013005</t>
  </si>
  <si>
    <t>WB030904013006</t>
  </si>
  <si>
    <t>WB030904013007</t>
  </si>
  <si>
    <t>1.名称：A型消防楼层指示标志安装
2.型号规格：CB-BLZD-1LROEI3W-16B 3W，1×3LED
3.安装形式：壁装式
4.主材不进价
5.其他：详见设计图纸及规范要求</t>
  </si>
  <si>
    <t>030411006003</t>
  </si>
  <si>
    <t>030411006004</t>
  </si>
  <si>
    <t>030404021002</t>
  </si>
  <si>
    <t>030604003003</t>
  </si>
  <si>
    <t>030404016004</t>
  </si>
  <si>
    <t>1.名称：限位开关箱安装
2.型号规格：详见设计图纸
3.主材不进价
4.其他：详见设计图纸及规范要求</t>
  </si>
  <si>
    <t>030404021003</t>
  </si>
  <si>
    <t>1.名称：打滑检测器安装
2.型号规格：详见设计图纸
3.主材不进价
4.其他：详见设计图纸及规范要求</t>
  </si>
  <si>
    <t>030604003004</t>
  </si>
  <si>
    <t>030604003005</t>
  </si>
  <si>
    <t>1.名称：皮带打滑检测</t>
  </si>
  <si>
    <t>030413001008</t>
  </si>
  <si>
    <t>2.920</t>
  </si>
  <si>
    <t>030413001009</t>
  </si>
  <si>
    <t>1.名称：一般铁构件制作及安装
2.材质：热镀锌
3.规格：角钢或槽钢
4.如固定采用螺栓应为热镀锌螺栓
5.含灯具、配管支架等
6.其他：详见设计图纸及规范要求</t>
  </si>
  <si>
    <t>1.530</t>
  </si>
  <si>
    <t>030406006003</t>
  </si>
  <si>
    <t>030406006004</t>
  </si>
  <si>
    <t>030406006005</t>
  </si>
  <si>
    <t>1.名称：低压交流异步电动机检查接线
2.型号：详见图纸
3.容量(kW)：55kW及以下
4.启动方式：详见设计图纸
5.电压等级(kV)：1kV及以下
6.金属软管安装（配套塑料接头）</t>
  </si>
  <si>
    <t>030406006006</t>
  </si>
  <si>
    <t>1.名称：低压交流异步电动机检查接线
2.型号：详见图纸
3.容量(kW)：220kW以下
4.启动方式：详见设计图纸
5.电压等级(kV)：1kV及以下
6.金属软管安装（配套塑料接头）</t>
  </si>
  <si>
    <t>WB030414009002</t>
  </si>
  <si>
    <t>WB030406002002</t>
  </si>
  <si>
    <t>1.名称：高压交流异步电动机检查接线
2.型号：详见图纸
3.容量(kW)：400kW及以下
4.启动方式：详见设计图纸
5.电压等级(kV)：10kV及以下
6.金属软管安装（配套塑料接头）</t>
  </si>
  <si>
    <t>WB030414010002</t>
  </si>
  <si>
    <t>1.名称：高压交流异步电动机调试
2.型号：详见图纸
3.功率(kW)：400kW
4.电压等级(kV)：10kV及以下</t>
  </si>
  <si>
    <t>WB030414011002</t>
  </si>
  <si>
    <t>1.名称：高压交流异步电动机调试
2.型号：详见图纸
3.功率(kW)：400kW
4.控制保护方式：速断过流保护</t>
  </si>
  <si>
    <t>203（8）细碎变电所电气安装工程</t>
    <phoneticPr fontId="2" type="noConversion"/>
  </si>
  <si>
    <t>030409003006</t>
  </si>
  <si>
    <t>55.00</t>
  </si>
  <si>
    <t>WB030409003003</t>
  </si>
  <si>
    <t>0.6</t>
  </si>
  <si>
    <t>030409002005</t>
  </si>
  <si>
    <t>115.00</t>
  </si>
  <si>
    <t>WB030409002003</t>
  </si>
  <si>
    <t>030409008003</t>
  </si>
  <si>
    <t>030414011003</t>
  </si>
  <si>
    <t>030402017002</t>
  </si>
  <si>
    <t>1.名称：高压开关柜安装
2.型号：详见设计图纸
3.规格：断路器柜
4.接地
5.设备不进价
6.其他：详见设计图纸及规范要求</t>
  </si>
  <si>
    <t>030402017003</t>
  </si>
  <si>
    <t>1.名称：圆锥破碎机高压启动柜安装
2.型号规格：详见设计图纸
3.接地
4.设备不进价
5.其他：详见设计图纸及规范要求</t>
  </si>
  <si>
    <t>030401002001</t>
  </si>
  <si>
    <t>干式变压器</t>
  </si>
  <si>
    <t>1.名称：电力变压器安装
2.型号：SCB13-1000/6，D/yn111，6/0.4kV
3.容量（kVA）：1000
4.电压（kV）：6/0.4
5.带保护罩
6.接地
7.设备不进价
8.其他：详见设计图纸及规范要求</t>
  </si>
  <si>
    <t>WB030402004002</t>
  </si>
  <si>
    <t>030404009001</t>
  </si>
  <si>
    <t>低压电容器柜</t>
  </si>
  <si>
    <t>1.名称：动态电容滤波补偿柜安装
2.型号规格：300kVar/台，详见设计图纸
3.接地
4.设备不进价
5.其他：详见设计图纸及规范要求</t>
  </si>
  <si>
    <t>030403006001</t>
  </si>
  <si>
    <t>低压封闭式插接母线槽</t>
  </si>
  <si>
    <t>1.名称：低压母线桥安装
2.母线规格：TMY-4(100×8)
3.容量(A)：详见设计图纸
4.主材不进价</t>
  </si>
  <si>
    <t>13.20</t>
  </si>
  <si>
    <t>030403003003</t>
  </si>
  <si>
    <t>1.名称：低压开关柜母线安装
2.型号规格：TMY-100×8
3.主材不进价
4.其他：详见设计图纸及规范要求</t>
  </si>
  <si>
    <t>030403003004</t>
  </si>
  <si>
    <t>WB030413004002</t>
  </si>
  <si>
    <t>030408003002</t>
  </si>
  <si>
    <t>1.名称：保护管敷设
2.材质：镀锌钢管
3.规格：SC50
4.配置形式：埋地
5.接地
6.其他：详见设计图纸及规范要求</t>
  </si>
  <si>
    <t>320.00</t>
  </si>
  <si>
    <t>030408003003</t>
  </si>
  <si>
    <t>1.名称：保护管敷设
2.材质：镀锌钢管
3.规格：SC100
4.配置形式：埋地
5.接地
6.其他：详见设计图纸及规范要求</t>
  </si>
  <si>
    <t>630.00</t>
  </si>
  <si>
    <t>030411001051</t>
  </si>
  <si>
    <t>030411001052</t>
  </si>
  <si>
    <t>030411001053</t>
  </si>
  <si>
    <t>030411001054</t>
  </si>
  <si>
    <t>030411001055</t>
  </si>
  <si>
    <t>030411001056</t>
  </si>
  <si>
    <t>520.00</t>
  </si>
  <si>
    <t>030411001057</t>
  </si>
  <si>
    <t>010101003002</t>
  </si>
  <si>
    <t>153.90</t>
  </si>
  <si>
    <t>12.83</t>
  </si>
  <si>
    <t>WB010101009002</t>
  </si>
  <si>
    <t>030408001028</t>
  </si>
  <si>
    <t>030408001029</t>
  </si>
  <si>
    <t>1.名称：电力电缆敷设
2.型号规格：ZR-YJV-0.6/1kV-2×4
3.材质：铜芯
4.敷设方式、部位：桥架、穿管或电缆沟
5.电压等级（kV）：0.6/1kV
6.接地、固定及挂牌
7.防火堵洞
8.主材不进价
9.其他：详见设计图纸及规范要求</t>
  </si>
  <si>
    <t>030408001030</t>
  </si>
  <si>
    <t>030408001031</t>
  </si>
  <si>
    <t>030408001032</t>
  </si>
  <si>
    <t>030408001033</t>
  </si>
  <si>
    <t>1.名称：电力电缆敷设
2.型号规格：ZR-YJV-0.6/1kV-3×90+2×50
3.材质：铜芯
4.敷设方式、部位：桥架、穿管或电缆沟
5.电压等级（kV）：0.6/1kV
6.接地、固定及挂牌
7.防火堵洞
8.主材不进价
9.其他：详见设计图纸及规范要求</t>
  </si>
  <si>
    <t>030408001034</t>
  </si>
  <si>
    <t>1.名称：电力电缆敷设
2.型号规格：ZR-YJV22-0.6/1kV-3×185+2×95
3.材质：铜芯
4.敷设方式、部位：桥架、穿管或电缆沟
5.电压等级（kV）：0.6/1kV
6.接地、固定及挂牌
7.防火堵洞
8.主材不进价
9.其他：详见设计图纸及规范要求</t>
  </si>
  <si>
    <t>930.00</t>
  </si>
  <si>
    <t>030408006018</t>
  </si>
  <si>
    <t>030408006019</t>
  </si>
  <si>
    <t>030408006020</t>
  </si>
  <si>
    <t>030408006021</t>
  </si>
  <si>
    <t>030408002014</t>
  </si>
  <si>
    <t>375.00</t>
  </si>
  <si>
    <t>030408007008</t>
  </si>
  <si>
    <t>030411004007</t>
  </si>
  <si>
    <t>920.00</t>
  </si>
  <si>
    <t>030411004008</t>
  </si>
  <si>
    <t>030411004009</t>
  </si>
  <si>
    <t>280.00</t>
  </si>
  <si>
    <t>030404017013</t>
  </si>
  <si>
    <t>1.名称：照明配电箱+AL5
2.型号规格：详见设计图纸
3.安装方式：底边距地1.5米
4.接地
5.设备不进价
6.其他：详见设计图纸及规范要求</t>
  </si>
  <si>
    <t>WB030904012003</t>
  </si>
  <si>
    <t>030412005003</t>
  </si>
  <si>
    <t>030412005004</t>
  </si>
  <si>
    <t>WB030904013008</t>
  </si>
  <si>
    <t>WB030904013009</t>
  </si>
  <si>
    <t>WB030904013010</t>
  </si>
  <si>
    <t>030404034004</t>
  </si>
  <si>
    <t>030404034005</t>
  </si>
  <si>
    <t>030404035003</t>
  </si>
  <si>
    <t>030404035004</t>
  </si>
  <si>
    <t>030411006005</t>
  </si>
  <si>
    <t>030413001010</t>
  </si>
  <si>
    <t>0.630</t>
  </si>
  <si>
    <t>030414008002</t>
  </si>
  <si>
    <t>WB030414026002</t>
  </si>
  <si>
    <t>030414001001</t>
  </si>
  <si>
    <t>电力变压器系统</t>
  </si>
  <si>
    <t>1.名称：电力变压器系统调试
2.型号：SCB13-1000/6，D/yn111，6/0.4kV
3.容量(kVA)：1000
4.配套高压出线柜调试</t>
  </si>
  <si>
    <t>030414010001</t>
  </si>
  <si>
    <t>电容器</t>
  </si>
  <si>
    <t>1.名称：无功补偿装置系统调试
2.电压等级（kV）：1kV以下</t>
  </si>
  <si>
    <t>030414004002</t>
  </si>
  <si>
    <t>1.名称：自动投入装置调试
2.类型：备用电源互投切</t>
  </si>
  <si>
    <t>030414002002</t>
  </si>
  <si>
    <t>204（1）筛分间电气安装工程</t>
    <phoneticPr fontId="2" type="noConversion"/>
  </si>
  <si>
    <t>030409003007</t>
  </si>
  <si>
    <t>030409003008</t>
  </si>
  <si>
    <t>800.00</t>
  </si>
  <si>
    <t>WB030409003004</t>
  </si>
  <si>
    <t>3.6</t>
  </si>
  <si>
    <t>030409002006</t>
  </si>
  <si>
    <t>440.00</t>
  </si>
  <si>
    <t>030409002007</t>
  </si>
  <si>
    <t>WB030409003005</t>
  </si>
  <si>
    <t>WB030409004003</t>
  </si>
  <si>
    <t>WB030409002004</t>
  </si>
  <si>
    <t>030414011004</t>
  </si>
  <si>
    <t>030404016005</t>
  </si>
  <si>
    <t>1.名称：2#、16#、17#、18#、20#胶带运输机现场控制箱安装
2.型号规格：详见设计图纸
3.安装方式：底边距地1.5m
4.接地
5.设备不进价
6.其他：详见设计图纸及规范要求</t>
  </si>
  <si>
    <t>030404016006</t>
  </si>
  <si>
    <t>1.名称：7#、8#、9#、11#、13#胶带运输机现场控制箱安装
2.型号规格：详见设计图纸
3.安装方式：底边距地1.5m
4.接地
5.设备不进价
6.其他：详见设计图纸及规范要求</t>
  </si>
  <si>
    <t>030404017014</t>
  </si>
  <si>
    <t>030404017015</t>
  </si>
  <si>
    <t>1.名称：断路器箱安装
2.型号规格：详见设计图纸
2.型号规格：详见设计图纸
3.安装方式：底边距地1.5m
4.接地
5.设备不进价
6.其他：详见设计图纸及规范要求</t>
  </si>
  <si>
    <t>030407001004</t>
  </si>
  <si>
    <t>452.00</t>
  </si>
  <si>
    <t>030413001011</t>
  </si>
  <si>
    <t>0.140</t>
  </si>
  <si>
    <t>030411003005</t>
  </si>
  <si>
    <t>1.名称：电缆桥架安装
2.型号：详见设计图纸
3.规格：200×100
4.材质：铝合金
5.类型：梯式
6.接地
7.主材不进价
8.其他：详见设计图纸及规范要求</t>
  </si>
  <si>
    <t>030411003006</t>
  </si>
  <si>
    <t>1.名称：电缆桥架安装
2.型号：详见设计图纸
3.规格：600×150
4.材质：铝合金
5.类型：梯式
6.接地
7.主材不进价
8.其他：详见设计图纸及规范要求</t>
  </si>
  <si>
    <t>030411003007</t>
  </si>
  <si>
    <t>1.名称：电缆桥架安装（含盖板）
2.型号：详见设计图纸
3.规格：600×150
4.材质：铝合金
5.类型：梯式，含盖板
6.接地
7.主材不进价
8.其他：详见设计图纸及规范要求</t>
  </si>
  <si>
    <t>030411001058</t>
  </si>
  <si>
    <t>030411001059</t>
  </si>
  <si>
    <t>5.00</t>
  </si>
  <si>
    <t>030411001060</t>
  </si>
  <si>
    <t>030411001061</t>
  </si>
  <si>
    <t>1.名称：保护管敷设
2.材质：镀锌钢管
3.规格：SC80
4.配置形式：暗配
5.接地
6.其他：详见设计图纸及规范要求</t>
  </si>
  <si>
    <t>030411001062</t>
  </si>
  <si>
    <t>2550.00</t>
  </si>
  <si>
    <t>030411001063</t>
  </si>
  <si>
    <t>030411001064</t>
  </si>
  <si>
    <t>030411001065</t>
  </si>
  <si>
    <t>030411001066</t>
  </si>
  <si>
    <t>210.00</t>
  </si>
  <si>
    <t>030411001067</t>
  </si>
  <si>
    <t>030411001068</t>
  </si>
  <si>
    <t>126.00</t>
  </si>
  <si>
    <t>030411001069</t>
  </si>
  <si>
    <t>030411001070</t>
  </si>
  <si>
    <t>11.00</t>
  </si>
  <si>
    <t>030411001071</t>
  </si>
  <si>
    <t>030411001072</t>
  </si>
  <si>
    <t>030411001073</t>
  </si>
  <si>
    <t>37.00</t>
  </si>
  <si>
    <t>030411001074</t>
  </si>
  <si>
    <t>030411001075</t>
  </si>
  <si>
    <t>030408001035</t>
  </si>
  <si>
    <t>1480.00</t>
  </si>
  <si>
    <t>030408001036</t>
  </si>
  <si>
    <t>860.00</t>
  </si>
  <si>
    <t>030408001037</t>
  </si>
  <si>
    <t>178.00</t>
  </si>
  <si>
    <t>030408001038</t>
  </si>
  <si>
    <t>76.00</t>
  </si>
  <si>
    <t>030408001039</t>
  </si>
  <si>
    <t>1.名称：电力电缆敷设
2.型号规格：ZR-YJV-0.6/1kV-3×35+1×16
3.材质：铜芯
4.敷设方式、部位：桥架、穿管或电缆沟
5.电压等级（kV）：0.6/1kV
6.接地、固定及挂牌
7.防火堵洞
8.主材不进价
9.其他：详见设计图纸及规范要求</t>
  </si>
  <si>
    <t>030408001040</t>
  </si>
  <si>
    <t>1.名称：电力电缆敷设
2.型号规格：ZR-YJV-0.6/1kV-3×35+2×16
3.材质：铜芯
4.敷设方式、部位：桥架、穿管或电缆沟
5.电压等级（kV）：0.6/1kV
6.接地、固定及挂牌
7.防火堵洞
8.主材不进价
9.其他：详见设计图纸及规范要求</t>
  </si>
  <si>
    <t>1860.00</t>
  </si>
  <si>
    <t>030408001041</t>
  </si>
  <si>
    <t>722.00</t>
  </si>
  <si>
    <t>030408001042</t>
  </si>
  <si>
    <t>128.00</t>
  </si>
  <si>
    <t>030408001043</t>
  </si>
  <si>
    <t>1505.00</t>
  </si>
  <si>
    <t>030408006022</t>
  </si>
  <si>
    <t>030408006023</t>
  </si>
  <si>
    <t>030408006024</t>
  </si>
  <si>
    <t>030408006025</t>
  </si>
  <si>
    <t>030408006026</t>
  </si>
  <si>
    <t>030408006027</t>
  </si>
  <si>
    <t>030408002015</t>
  </si>
  <si>
    <t>1.名称：控制电缆敷设
2.型号规格：ZR-kVV-0.45/0.75kV-3×1.5
3.材质：铜芯
4.敷设方式、部位：桥架、穿管或电缆沟
5.电压等级（kV）：0.45/0.75kV
6.接地、固定及挂牌
7.防火堵洞
8.主材不进价
9.其他：详见设计图纸及规范要求</t>
  </si>
  <si>
    <t>2380.00</t>
  </si>
  <si>
    <t>030408002016</t>
  </si>
  <si>
    <t>1.名称：控制电缆敷设
2.型号规格：ZR-KVV-0.45/0.75kV-12×1.5
3.材质：铜芯
4.敷设方式、部位：桥架、穿管或电缆沟
5.电压等级（kV）：0.45/0.75kV
6.接地、固定及挂牌
7.防火堵洞
8.主材不进价
9.其他：详见设计图纸及规范要求</t>
  </si>
  <si>
    <t>865.00</t>
  </si>
  <si>
    <t>030408002017</t>
  </si>
  <si>
    <t>540.00</t>
  </si>
  <si>
    <t>030408007009</t>
  </si>
  <si>
    <t>030408007010</t>
  </si>
  <si>
    <t>030408007011</t>
  </si>
  <si>
    <t>030411004010</t>
  </si>
  <si>
    <t>2200.00</t>
  </si>
  <si>
    <t>030404017016</t>
  </si>
  <si>
    <t>030404017017</t>
  </si>
  <si>
    <t>030404017018</t>
  </si>
  <si>
    <t>030404017019</t>
  </si>
  <si>
    <t>030412002007</t>
  </si>
  <si>
    <t>1.名称：LED投光灯安装
2.型号规格：GT311-XL70Ⅱ，70W
3.安装形式：壁装式
4.主材不进价
5.其他：详见设计图纸及规范要求</t>
  </si>
  <si>
    <t>030412002008</t>
  </si>
  <si>
    <t>1.名称：LED高悬挂固定灯安装
2.型号规格：RLEHB0012-XL150Ⅱ，150W
3.安装形式：详见设计图纸
4.主材不进价
5.其他：详见设计图纸及规范要求</t>
  </si>
  <si>
    <t>030411006006</t>
  </si>
  <si>
    <t>030404021004</t>
  </si>
  <si>
    <t>030604003006</t>
  </si>
  <si>
    <t>030404021005</t>
  </si>
  <si>
    <t>030404021006</t>
  </si>
  <si>
    <t>1.名称：撕裂装置安装
2.型号规格：详见设计图纸
3.主材不进价
4.其他：详见设计图纸及规范要求</t>
  </si>
  <si>
    <t>030604003007</t>
  </si>
  <si>
    <t>030604003008</t>
  </si>
  <si>
    <t>030413001012</t>
  </si>
  <si>
    <t>8.430</t>
  </si>
  <si>
    <t>030413001013</t>
  </si>
  <si>
    <t>1.640</t>
  </si>
  <si>
    <t>030406006007</t>
  </si>
  <si>
    <t>030406006008</t>
  </si>
  <si>
    <t>030406006009</t>
  </si>
  <si>
    <t>030406006010</t>
  </si>
  <si>
    <t>1.名称：低压交流异步电动机检查接线
2.型号：详见图纸
3.容量(kW)：75kW以下
4.启动方式：详见设计图纸
5.电压等级(kV)：1kV及以下
6.金属软管安装（配套塑料接头）</t>
  </si>
  <si>
    <t>WB030414009003</t>
  </si>
  <si>
    <t>204（4）14#皮带廊电气安装工程</t>
    <phoneticPr fontId="2" type="noConversion"/>
  </si>
  <si>
    <t>030409003009</t>
  </si>
  <si>
    <t>030409003010</t>
  </si>
  <si>
    <t>WB030409003006</t>
  </si>
  <si>
    <t>030409002008</t>
  </si>
  <si>
    <t>105.00</t>
  </si>
  <si>
    <t>WB030409004004</t>
  </si>
  <si>
    <t>WB030409002005</t>
  </si>
  <si>
    <t>030409008004</t>
  </si>
  <si>
    <t>030414011005</t>
  </si>
  <si>
    <t>030411003008</t>
  </si>
  <si>
    <t>91.00</t>
  </si>
  <si>
    <t>030413001014</t>
  </si>
  <si>
    <t>030411001076</t>
  </si>
  <si>
    <t>030411001077</t>
  </si>
  <si>
    <t>030411001078</t>
  </si>
  <si>
    <t>030411001079</t>
  </si>
  <si>
    <t>030408001044</t>
  </si>
  <si>
    <t>030408006028</t>
  </si>
  <si>
    <t>030411004011</t>
  </si>
  <si>
    <t>030404017020</t>
  </si>
  <si>
    <t>030412002009</t>
  </si>
  <si>
    <t>030411006007</t>
  </si>
  <si>
    <t>030413001015</t>
  </si>
  <si>
    <t>0.035</t>
  </si>
  <si>
    <t>204（6）1#转运站电气安装工程</t>
    <phoneticPr fontId="2" type="noConversion"/>
  </si>
  <si>
    <t>030409005003</t>
  </si>
  <si>
    <t>1.名称：避雷网敷设
2.材质：热镀锌
3.规格：Φ12圆钢
4.安装形式：沿支架敷设
5.其他：详见设计图纸及规范要求</t>
  </si>
  <si>
    <t>030409003011</t>
  </si>
  <si>
    <t>030409003012</t>
  </si>
  <si>
    <t>WB030409003007</t>
  </si>
  <si>
    <t>2.8</t>
  </si>
  <si>
    <t>030409002009</t>
  </si>
  <si>
    <t>WB030409002006</t>
  </si>
  <si>
    <t>030409008005</t>
  </si>
  <si>
    <t>030414011006</t>
  </si>
  <si>
    <t>030404017021</t>
  </si>
  <si>
    <t>1.名称：总配电箱安装
2.型号规格：XL-21型
3.安装方式：落地安装
4.接地
5.设备不进价
6.其他：详见设计图纸及规范要求</t>
  </si>
  <si>
    <t>030404016007</t>
  </si>
  <si>
    <t>1.名称：10#胶带运输机现场控制箱安装
2.型号规格：详见设计图纸
2.型号规格：详见设计图纸
3.安装方式：底边距地1.5m
4.接地
5.设备不进价
6.其他：详见设计图纸及规范要求</t>
  </si>
  <si>
    <t>030404016008</t>
  </si>
  <si>
    <t>1.名称：21#胶带运输机现场控制箱安装
2.型号规格：详见设计图纸
2.型号规格：详见设计图纸
3.安装方式：底边距地1.5m
4.接地
5.设备不进价
6.其他：详见设计图纸及规范要求</t>
  </si>
  <si>
    <t>030404017022</t>
  </si>
  <si>
    <t>1.名称：行车检修隔离箱安装
2.型号规格：详见设计图纸
2.型号规格：详见设计图纸
3.安装方式：底边距地1.5m
4.接地
5.设备不进价
6.其他：详见设计图纸及规范要求</t>
  </si>
  <si>
    <t>WB030413004003</t>
  </si>
  <si>
    <t>3.20</t>
  </si>
  <si>
    <t>030407001005</t>
  </si>
  <si>
    <t>030413001016</t>
  </si>
  <si>
    <t>0.030</t>
  </si>
  <si>
    <t>030404021007</t>
  </si>
  <si>
    <t>030604003009</t>
  </si>
  <si>
    <t>030404021008</t>
  </si>
  <si>
    <t>030404021009</t>
  </si>
  <si>
    <t>1.名称：纵向撕裂装置安装
2.型号规格：详见设计图纸
3.主材不进价
4.其他：详见设计图纸及规范要求</t>
  </si>
  <si>
    <t>030604003010</t>
  </si>
  <si>
    <t>030604003011</t>
  </si>
  <si>
    <t>030411003009</t>
  </si>
  <si>
    <t>1.名称：电缆桥架安装
2.型号：详见设计图纸
3.规格：300×100
4.材质：热镀锌
5.类型：梯式
6.接地
7.主材不进价
8.其他：详见设计图纸及规范要求</t>
  </si>
  <si>
    <t>030413001017</t>
  </si>
  <si>
    <t>1.名称：电缆桥架成品托臂安装
2.材质：热镀锌
3.规格：配300×100桥架使用
4.如固定采用螺栓应为热镀锌螺栓
5.主材不进价
6.其他：详见设计图纸及规范要求</t>
  </si>
  <si>
    <t>030408003004</t>
  </si>
  <si>
    <t>1120.00</t>
  </si>
  <si>
    <t>030408003005</t>
  </si>
  <si>
    <t>370.00</t>
  </si>
  <si>
    <t>030411001080</t>
  </si>
  <si>
    <t>030411001081</t>
  </si>
  <si>
    <t>1.名称：保护管敷设
2.材质：镀锌钢管
3.规格：SC32
4.配置形式：暗配
5.接地
6.其他：详见设计图纸及规范要求</t>
  </si>
  <si>
    <t>030411001082</t>
  </si>
  <si>
    <t>030411001083</t>
  </si>
  <si>
    <t>030411001084</t>
  </si>
  <si>
    <t>460.00</t>
  </si>
  <si>
    <t>030411001085</t>
  </si>
  <si>
    <t>030411001086</t>
  </si>
  <si>
    <t>030411001087</t>
  </si>
  <si>
    <t>030411001088</t>
  </si>
  <si>
    <t>030411001089</t>
  </si>
  <si>
    <t>030411001090</t>
  </si>
  <si>
    <t>030411001091</t>
  </si>
  <si>
    <t>030411001092</t>
  </si>
  <si>
    <t>030411001093</t>
  </si>
  <si>
    <t>010101003003</t>
  </si>
  <si>
    <t>355.20</t>
  </si>
  <si>
    <t>010404001003</t>
  </si>
  <si>
    <t>29.60</t>
  </si>
  <si>
    <t>WB010101009003</t>
  </si>
  <si>
    <t>030408001045</t>
  </si>
  <si>
    <t>030408001046</t>
  </si>
  <si>
    <t>1.名称：电力电缆敷设
2.型号规格：ZR-YJV-0.6/1kV-4×6
3.材质：铜6
4.敷设方式、部位：桥架、穿管或电缆沟
5.电压等级（kV）：0.6/1kV
6.接地、固定及挂牌
7.防火堵洞
8.主材不进价
9.其他：详见设计图纸及规范要求</t>
  </si>
  <si>
    <t>030408001047</t>
  </si>
  <si>
    <t>195.00</t>
  </si>
  <si>
    <t>030408001048</t>
  </si>
  <si>
    <t>030408001049</t>
  </si>
  <si>
    <t>030408001050</t>
  </si>
  <si>
    <t>030408001051</t>
  </si>
  <si>
    <t>1.名称：电力电缆敷设
2.型号规格：ZR-YJV-0.6/1kV-3×90+1×50
3.材质：铜芯
4.敷设方式、部位：桥架、穿管或电缆沟
5.电压等级（kV）：0.6/1kV
6.接地、固定及挂牌
7.防火堵洞
8.主材不进价
9.其他：详见设计图纸及规范要求</t>
  </si>
  <si>
    <t>030408001052</t>
  </si>
  <si>
    <t>730.00</t>
  </si>
  <si>
    <t>030408006029</t>
  </si>
  <si>
    <t>030408006030</t>
  </si>
  <si>
    <t>030408006031</t>
  </si>
  <si>
    <t>030408006032</t>
  </si>
  <si>
    <t>030408006033</t>
  </si>
  <si>
    <t>030408006034</t>
  </si>
  <si>
    <t>030408002018</t>
  </si>
  <si>
    <t>400.00</t>
  </si>
  <si>
    <t>030408002019</t>
  </si>
  <si>
    <t>030408002020</t>
  </si>
  <si>
    <t>030408007012</t>
  </si>
  <si>
    <t>030408007013</t>
  </si>
  <si>
    <t>030408007014</t>
  </si>
  <si>
    <t>030411004012</t>
  </si>
  <si>
    <t>1260.00</t>
  </si>
  <si>
    <t>030404017023</t>
  </si>
  <si>
    <t>1.名称：照明配电箱+AL1
2.型号规格：PZ30型，带金属盖板
3.安装方式：底边距地1.5米
4.接地
5.设备不进价
6.其他：详见设计图纸及规范要求</t>
  </si>
  <si>
    <t>030404017024</t>
  </si>
  <si>
    <t>1.名称：照明配电箱+AL2
2.型号规格：PZ30型，带金属盖板
3.安装方式：底边距地1.5米
4.接地
5.设备不进价
6.其他：详见设计图纸及规范要求</t>
  </si>
  <si>
    <t>030412002010</t>
  </si>
  <si>
    <t>1.名称：壁装LED平台灯安装
2.型号规格：GT311-Ⅱ（48W）
3.安装形式：壁装式
4.主材不进价
5.其他：详见设计图纸及规范要求</t>
  </si>
  <si>
    <t>030412002011</t>
  </si>
  <si>
    <t>1.名称：吸顶LED节能灯安装
2.型号规格：GC203-Ⅱ（50W）
3.安装形式：详见设计图纸
4.主材不进价
5.其他：详见设计图纸及规范要求</t>
  </si>
  <si>
    <t>030411006008</t>
  </si>
  <si>
    <t>030413001018</t>
  </si>
  <si>
    <t>0.300</t>
  </si>
  <si>
    <t>030406006011</t>
  </si>
  <si>
    <t>030406006012</t>
  </si>
  <si>
    <t>030406006013</t>
  </si>
  <si>
    <t>1.名称：低压交流异步电动机检查接线
2.型号：详见图纸
3.容量(kW)：75kW及以下
4.启动方式：详见设计图纸
5.电压等级(kV)：1kV及以下
6.金属软管安装（配套塑料接头）</t>
  </si>
  <si>
    <t>WB030414009004</t>
  </si>
  <si>
    <t>030414002003</t>
  </si>
  <si>
    <t>204（10）筛分间变电所电气安装工程</t>
    <phoneticPr fontId="2" type="noConversion"/>
  </si>
  <si>
    <t>030409005004</t>
  </si>
  <si>
    <t>030409003013</t>
  </si>
  <si>
    <t>60.00</t>
  </si>
  <si>
    <t>WB030409003008</t>
  </si>
  <si>
    <t>030409002010</t>
  </si>
  <si>
    <t>125.00</t>
  </si>
  <si>
    <t>030409002011</t>
  </si>
  <si>
    <t>WB030409002007</t>
  </si>
  <si>
    <t>030409008006</t>
  </si>
  <si>
    <t>030414011007</t>
  </si>
  <si>
    <t>030402017004</t>
  </si>
  <si>
    <t>030401002002</t>
  </si>
  <si>
    <t>1.名称：电力变压器安装
2.型号：SCB13-2000/6，D/yn111，6/0.4kV
3.容量（kVA）：2000
4.电压（kV）：6/0.4
5.带保护罩
6.接地
7.设备不进价
8.其他：详见设计图纸及规范要求</t>
  </si>
  <si>
    <t>WB030402004003</t>
  </si>
  <si>
    <t>030404009002</t>
  </si>
  <si>
    <t>1.名称：动态电容滤波补偿柜安装
2.型号规格：350kVar/台，详见设计图纸
3.接地
4.设备不进价
5.其他：详见设计图纸及规范要求</t>
  </si>
  <si>
    <t>030403006002</t>
  </si>
  <si>
    <t>1.名称：低压母线桥安装
2.母线规格：TMY-4*2(125×8)
3.容量(A)：详见设计图纸
4.主材不进价</t>
  </si>
  <si>
    <t>030403003005</t>
  </si>
  <si>
    <t>1.名称：低压开关柜母线安装
2.型号规格：TMY-2(125×8)
3.主材不进价
4.其他：详见设计图纸及规范要求</t>
  </si>
  <si>
    <t>83.20</t>
  </si>
  <si>
    <t>030403003006</t>
  </si>
  <si>
    <t>1.名称：低压开关柜母线安装
2.型号规格：TMY-80×8
3.主材不进价
4.其他：详见设计图纸及规范要求</t>
  </si>
  <si>
    <t>20.80</t>
  </si>
  <si>
    <t>WB030413004004</t>
  </si>
  <si>
    <t>64.00</t>
  </si>
  <si>
    <t>030411001094</t>
  </si>
  <si>
    <t>030411001095</t>
  </si>
  <si>
    <t>150.00</t>
  </si>
  <si>
    <t>030411001096</t>
  </si>
  <si>
    <t>030411001097</t>
  </si>
  <si>
    <t>1.名称：保护管敷设
2.材质：镀锌
3.规格：JDG20
4.配置形式：暗配
5.其他：详见设计图纸及规范要求</t>
  </si>
  <si>
    <t>175.00</t>
  </si>
  <si>
    <t>030408001053</t>
  </si>
  <si>
    <t>1.名称：电力电缆敷设
2.型号规格：ZR-YJV-6/6kV-3×120
3.材质：铜芯
4.敷设方式、部位：桥架、穿管或电缆沟
5.电压等级（kV）：6/6kV
6.接地、固定及挂牌
7.防火堵洞
8.主材不进价
9.其他：详见设计图纸及规范要求</t>
  </si>
  <si>
    <t>030408001054</t>
  </si>
  <si>
    <t>22.00</t>
  </si>
  <si>
    <t>030408006035</t>
  </si>
  <si>
    <t>1.名称：电力电缆终端头制安
2.型号规格：120mm2及以下
3.材质、类型：铜芯 热(冷)缩式
4.安装部位：室内
5.电压等级(kV)：10kV以下
6.接线、固定
7.其他：详见设计图纸及规范要求</t>
  </si>
  <si>
    <t>030408006036</t>
  </si>
  <si>
    <t>030411004013</t>
  </si>
  <si>
    <t>550.00</t>
  </si>
  <si>
    <t>030411004014</t>
  </si>
  <si>
    <t>1.名称：导线敷设
2.型号规格：NH-BV-0.45/0.75kV-4mm2
3.敷设方式：穿管
4.接线
5.其他：详见设计图纸及规范要求</t>
  </si>
  <si>
    <t>030411004015</t>
  </si>
  <si>
    <t>030404017025</t>
  </si>
  <si>
    <t>WB030904012004</t>
  </si>
  <si>
    <t>030412005005</t>
  </si>
  <si>
    <t>1.名称：固定式悬挂灯安装
2.型号规格：GFD6110-XL36，1×36LED，配套蓄电池，放电时间≥30min
3.安装形式：管吊式
4.主材不进价
5.其他：详见设计图纸及规范要求</t>
  </si>
  <si>
    <t>WB030904013011</t>
  </si>
  <si>
    <t>1.名称：A型应急照明灯安装
2.型号规格：36V，5W，IP30，自带蓄电池
3.安装形式：壁装式
4.主材不进价
5.其他：详见设计图纸及规范要求</t>
  </si>
  <si>
    <t>WB030904013012</t>
  </si>
  <si>
    <t>1.名称：A型出口标志灯安装
2.型号规格：36V，1W，IP30，自带蓄电池
3.安装形式：壁装式
4.主材不进价
5.其他：详见设计图纸及规范要求</t>
  </si>
  <si>
    <t>WB030904013013</t>
  </si>
  <si>
    <t>1.名称：A型方向标志灯安装
2.型号规格：36V，1W，IP30，自带蓄电池
3.安装形式：壁装式
4.主材不进价
5.其他：详见设计图纸及规范要求</t>
  </si>
  <si>
    <t>030404034006</t>
  </si>
  <si>
    <t>030404034007</t>
  </si>
  <si>
    <t>030404035005</t>
  </si>
  <si>
    <t>030411006009</t>
  </si>
  <si>
    <t>030411006010</t>
  </si>
  <si>
    <t>1.名称：接线盒安装
2.材质：钢制
3.规格：86型
4.安装形式：暗装</t>
  </si>
  <si>
    <t>030413001019</t>
  </si>
  <si>
    <t>0.400</t>
  </si>
  <si>
    <t>030414008003</t>
  </si>
  <si>
    <t>WB030414026003</t>
  </si>
  <si>
    <t>030414001002</t>
  </si>
  <si>
    <t>1.名称：电力变压器系统调试
2.型号：SCB13-2000/6，D/yn111，6/0.4kV
3.容量(kVA)：2000
4.配套高压出线柜调试</t>
  </si>
  <si>
    <t>030414010002</t>
  </si>
  <si>
    <t>030414004003</t>
  </si>
  <si>
    <t>030414002004</t>
  </si>
  <si>
    <t>206（1）混合骨料库电气安装工程</t>
    <phoneticPr fontId="2" type="noConversion"/>
  </si>
  <si>
    <t>030409003014</t>
  </si>
  <si>
    <t>030409003015</t>
  </si>
  <si>
    <t>2255.00</t>
  </si>
  <si>
    <t>WB030409003009</t>
  </si>
  <si>
    <t>5.6</t>
  </si>
  <si>
    <t>030409002012</t>
  </si>
  <si>
    <t>1.名称：接地母线敷设
2.材质：热镀锌
3.规格：扁钢-40×5
4.安装部位：户外
5.安装形式：详见设计图纸
6.其他：详见设计图纸及规范要求</t>
  </si>
  <si>
    <t>030409002013</t>
  </si>
  <si>
    <t>720.00</t>
  </si>
  <si>
    <t>030409002014</t>
  </si>
  <si>
    <t>1.名称：接地母线敷设
2.材质：热镀锌
3.规格：扁钢-25×4
4.安装部位：户内
5.安装形式：详见设计图纸
6.其他：详见设计图纸及规范要求</t>
  </si>
  <si>
    <t>1230.00</t>
  </si>
  <si>
    <t>030409001001</t>
  </si>
  <si>
    <t>接地极</t>
  </si>
  <si>
    <t>1.名称：接地极制安
2.材质：热镀锌
3.规格：角钢∠50×5，L=2500mm
4.其他：详见设计图纸及规范要求</t>
  </si>
  <si>
    <t>根</t>
  </si>
  <si>
    <t>WB030409002008</t>
  </si>
  <si>
    <t>030409008007</t>
  </si>
  <si>
    <t>1.名称：接地连接片预埋
2.材质：详见设计图纸 
3.规格：钢板100×100×10
4.其他：详见设计图纸及规范要求</t>
  </si>
  <si>
    <t>WB030409001001</t>
  </si>
  <si>
    <t>断接卡子制作、安装</t>
  </si>
  <si>
    <t>1.名称：接地电阻检测点制安</t>
  </si>
  <si>
    <t>030414011008</t>
  </si>
  <si>
    <t>030404017026</t>
  </si>
  <si>
    <t>030404019005</t>
  </si>
  <si>
    <t>1.名称：铁壳开关安装
2.型号规格:HH4-30/3Z
3.额定电流(A)：30A
3.安装方式：底边距地1.5m
4.接地
5.主材不进价
6.其他：详见设计图纸及规范要求</t>
  </si>
  <si>
    <t>030411003010</t>
  </si>
  <si>
    <t>1.名称：电缆桥架安装
2.型号：详见设计图纸
3.规格：600×150
4.材质：热镀锌
5.类型：梯式
6.接地
7.主材不进价
8.其他：详见设计图纸及规范要求</t>
  </si>
  <si>
    <t>680.00</t>
  </si>
  <si>
    <t>030411003011</t>
  </si>
  <si>
    <t>1.名称：电缆桥架安装（含盖板）
2.型号：详见设计图纸
3.规格：600×150
4.材质：热镀锌
5.类型：梯式，含盖板
6.接地
7.主材不进价
8.其他：详见设计图纸及规范要求</t>
  </si>
  <si>
    <t>030413001020</t>
  </si>
  <si>
    <t>1.名称：电缆桥架成品托臂安装
2.材质：热镀锌
3.规格：配600×105桥架使用
4.如固定采用螺栓应为热镀锌螺栓
5.主材不进价
6.其他：详见设计图纸及规范要求</t>
  </si>
  <si>
    <t>322</t>
  </si>
  <si>
    <t>030411001098</t>
  </si>
  <si>
    <t>1550.00</t>
  </si>
  <si>
    <t>030411001099</t>
  </si>
  <si>
    <t>030411001100</t>
  </si>
  <si>
    <t>030411001101</t>
  </si>
  <si>
    <t>030411001102</t>
  </si>
  <si>
    <t>41.00</t>
  </si>
  <si>
    <t>030408001055</t>
  </si>
  <si>
    <t>1.名称：电力电缆敷设
2.型号规格：NH-YJV-0.6/1kV-3×2.5
3.材质：铜芯
4.敷设方式、部位：桥架、穿管或电缆沟
5.电压等级（kV）：0.6/1kV
6.接地、固定及挂牌
7.防火堵洞
8.主材不进价
9.其他：详见设计图纸及规范要求</t>
  </si>
  <si>
    <t>030408001056</t>
  </si>
  <si>
    <t>030408001057</t>
  </si>
  <si>
    <t>6455.00</t>
  </si>
  <si>
    <t>030408001058</t>
  </si>
  <si>
    <t>030408001059</t>
  </si>
  <si>
    <t>200.00</t>
  </si>
  <si>
    <t>WB030407002001</t>
  </si>
  <si>
    <t>移动软电缆</t>
  </si>
  <si>
    <t>1.名称：单梁起重机移动软电缆敷设
2.型号规格：ZR-YCW-0.45/0.75kV-5×6
3.安装方式：沿钢索
4.主材不进价
5.其他：详见设计图纸及规范要求机</t>
  </si>
  <si>
    <t>030408006037</t>
  </si>
  <si>
    <t>030408006038</t>
  </si>
  <si>
    <t>030408006039</t>
  </si>
  <si>
    <t>030411004016</t>
  </si>
  <si>
    <t>3500.00</t>
  </si>
  <si>
    <t>030411004017</t>
  </si>
  <si>
    <t>030404017027</t>
  </si>
  <si>
    <t>030404017028</t>
  </si>
  <si>
    <t>WB030904012005</t>
  </si>
  <si>
    <t>1.名称：消防应急照明配电箱+ALE
2.型号规格：详见设计图纸
3.安装方式：底边距地1.5米
4.接地
5.设备不进价
6.其他：详见设计图纸及规范要求</t>
  </si>
  <si>
    <t>030412002012</t>
  </si>
  <si>
    <t>1.名称：免维护节能防尘防腐防水工厂灯安装
2.型号规格：JHGF980-LED200W（可调节活动支架） 220V200W 光源LED
3.安装形式：详见设计图纸
4.主材不进价
5.其他：详见设计图纸及规范要求</t>
  </si>
  <si>
    <t>030413001021</t>
  </si>
  <si>
    <t>1.名称：工厂灯活动支架安装
2.型号规格：详见设计图纸
3.主材不进价
4.其他：详见设计图纸及规范要求</t>
  </si>
  <si>
    <t>WB030904013014</t>
  </si>
  <si>
    <t>1.名称：A型应急照明灯安装
2.型号规格：36V，5W，IP30，应急时间≥0.5h
3.安装形式：壁装式
4.主材不进价
5.其他：详见设计图纸及规范要求</t>
  </si>
  <si>
    <t>WB030904013015</t>
  </si>
  <si>
    <t>1.名称：A型出口标志灯安装
2.型号规格：36V，1W，IP30，应急时间≥0.5h
3.安装形式：壁装式
4.主材不进价
5.其他：详见设计图纸及规范要求</t>
  </si>
  <si>
    <t>030411006011</t>
  </si>
  <si>
    <t>WB030411001001</t>
  </si>
  <si>
    <t>钢索架设</t>
  </si>
  <si>
    <t>1.名称：钢索架设
2.规格：详见设计图纸
3.其他：详见设计图纸及规范要求</t>
  </si>
  <si>
    <t>10m</t>
  </si>
  <si>
    <t>3.040</t>
  </si>
  <si>
    <t>WB030411002001</t>
  </si>
  <si>
    <t>钢索拉紧装置</t>
  </si>
  <si>
    <t>1.名称：钢索拉紧装置安装
2.规格：详见设计图纸
3.其他：详见设计图纸及规范要求</t>
  </si>
  <si>
    <t>030413001022</t>
  </si>
  <si>
    <t>1.460</t>
  </si>
  <si>
    <t>030413001023</t>
  </si>
  <si>
    <t>0.800</t>
  </si>
  <si>
    <t>206（2）石屑、机制砂库电气安装工程</t>
    <phoneticPr fontId="2" type="noConversion"/>
  </si>
  <si>
    <t>030409003016</t>
  </si>
  <si>
    <t>030409003017</t>
  </si>
  <si>
    <t>1760.00</t>
  </si>
  <si>
    <t>WB030409003010</t>
  </si>
  <si>
    <t>5.0</t>
  </si>
  <si>
    <t>030409002015</t>
  </si>
  <si>
    <t>030409002016</t>
  </si>
  <si>
    <t>635.00</t>
  </si>
  <si>
    <t>030409002017</t>
  </si>
  <si>
    <t>1300.00</t>
  </si>
  <si>
    <t>030409001002</t>
  </si>
  <si>
    <t>WB030409002009</t>
  </si>
  <si>
    <t>030409008008</t>
  </si>
  <si>
    <t>WB030409001002</t>
  </si>
  <si>
    <t>030414011009</t>
  </si>
  <si>
    <t>030404016009</t>
  </si>
  <si>
    <t>1.名称：23#、24胶带运输机现场控制箱安装
2.型号规格：详见设计图纸
3.安装方式：底边距地1.5m
4.接地
5.设备不进价
6.其他：详见设计图纸及规范要求</t>
  </si>
  <si>
    <t>030404017029</t>
  </si>
  <si>
    <t>030404019006</t>
  </si>
  <si>
    <t>030411003012</t>
  </si>
  <si>
    <t>030411003013</t>
  </si>
  <si>
    <t>030413001024</t>
  </si>
  <si>
    <t>317</t>
  </si>
  <si>
    <t>030411001103</t>
  </si>
  <si>
    <t>030411001104</t>
  </si>
  <si>
    <t>030411001105</t>
  </si>
  <si>
    <t>030411001106</t>
  </si>
  <si>
    <t>1.名称：保护管敷设
2.材质：镀锌钢管
3.规格：SC125
4.配置形式：暗配
5.接地
6.其他：详见设计图纸及规范要求</t>
  </si>
  <si>
    <t>030411001107</t>
  </si>
  <si>
    <t>030411001108</t>
  </si>
  <si>
    <t>310.00</t>
  </si>
  <si>
    <t>030411001109</t>
  </si>
  <si>
    <t>030411001110</t>
  </si>
  <si>
    <t>030411001111</t>
  </si>
  <si>
    <t>250.00</t>
  </si>
  <si>
    <t>030411001112</t>
  </si>
  <si>
    <t>030411001113</t>
  </si>
  <si>
    <t>1.名称：保护管敷设
2.材质：镀锌钢管
3.规格：SC125
4.配置形式：明配
5.接地
6.其他：详见设计图纸及规范要求</t>
  </si>
  <si>
    <t>030411001114</t>
  </si>
  <si>
    <t>030411001115</t>
  </si>
  <si>
    <t>030411001116</t>
  </si>
  <si>
    <t>030411001117</t>
  </si>
  <si>
    <t>030411001118</t>
  </si>
  <si>
    <t>030411001119</t>
  </si>
  <si>
    <t>1.名称：保护管敷设
2.材质：包塑金属软管
3.规格：DN125
4.配专用接头
5.其他：详见设计图纸及规范要求</t>
  </si>
  <si>
    <t>030408001060</t>
  </si>
  <si>
    <t>030408001061</t>
  </si>
  <si>
    <t>590.00</t>
  </si>
  <si>
    <t>030408001062</t>
  </si>
  <si>
    <t>030408001063</t>
  </si>
  <si>
    <t>7130.00</t>
  </si>
  <si>
    <t>030408001064</t>
  </si>
  <si>
    <t>030408001065</t>
  </si>
  <si>
    <t>030408001066</t>
  </si>
  <si>
    <t>1.名称：电力电缆敷设
2.型号规格：ZR-YJV-0.6/1kV-3×95+1×50
3.材质：铜芯
4.敷设方式、部位：桥架、穿管或电缆沟
5.电压等级（kV）：0.6/1kV
6.接地、固定及挂牌
7.防火堵洞
8.主材不进价
9.其他：详见设计图纸及规范要求</t>
  </si>
  <si>
    <t>285.00</t>
  </si>
  <si>
    <t>WB030407002002</t>
  </si>
  <si>
    <t>1.名称：单梁起重机移动软电缆敷设
2.型号规格：ZR-YCW-0.45/0.75kV-5×6
3.安装方式：沿钢索
4.主材不进价
5.其他：详见设计图纸及规范要求</t>
  </si>
  <si>
    <t>030408006040</t>
  </si>
  <si>
    <t>030408006041</t>
  </si>
  <si>
    <t>030408006042</t>
  </si>
  <si>
    <t>030408006043</t>
  </si>
  <si>
    <t>030408002021</t>
  </si>
  <si>
    <t>1000.00</t>
  </si>
  <si>
    <t>030408002022</t>
  </si>
  <si>
    <t>605.00</t>
  </si>
  <si>
    <t>030408007015</t>
  </si>
  <si>
    <t>030408007016</t>
  </si>
  <si>
    <t>030411004018</t>
  </si>
  <si>
    <t>3350.00</t>
  </si>
  <si>
    <t>030411004019</t>
  </si>
  <si>
    <t>510.00</t>
  </si>
  <si>
    <t>030404017030</t>
  </si>
  <si>
    <t>030404017031</t>
  </si>
  <si>
    <t>WB030904012006</t>
  </si>
  <si>
    <t>030412002013</t>
  </si>
  <si>
    <t>030413001025</t>
  </si>
  <si>
    <t>WB030904013016</t>
  </si>
  <si>
    <t>WB030904013017</t>
  </si>
  <si>
    <t>030411006012</t>
  </si>
  <si>
    <t>WB030411001002</t>
  </si>
  <si>
    <t>36.500</t>
  </si>
  <si>
    <t>WB030411002002</t>
  </si>
  <si>
    <t>030404021010</t>
  </si>
  <si>
    <t>030604003012</t>
  </si>
  <si>
    <t>030404021011</t>
  </si>
  <si>
    <t>030404021012</t>
  </si>
  <si>
    <t>030604003013</t>
  </si>
  <si>
    <t>030604003014</t>
  </si>
  <si>
    <t>030413001026</t>
  </si>
  <si>
    <t>2.520</t>
  </si>
  <si>
    <t>030413001027</t>
  </si>
  <si>
    <t>1.040</t>
  </si>
  <si>
    <t>030406006014</t>
  </si>
  <si>
    <t>030406006015</t>
  </si>
  <si>
    <t>030406006016</t>
  </si>
  <si>
    <t>1.名称：低压交流异步电动机检查接线
2.型号：详见图纸
3.容量(kW)：110kW及以下
4.启动方式：详见设计图纸
5.电压等级(kV)：1kV及以下
6.金属软管安装（配套塑料接头）</t>
  </si>
  <si>
    <t>WB030414009005</t>
  </si>
  <si>
    <t>206（9）2#转运站电气安装工程</t>
    <phoneticPr fontId="2" type="noConversion"/>
  </si>
  <si>
    <t>030409003018</t>
  </si>
  <si>
    <t>WB030409003011</t>
  </si>
  <si>
    <t>1.6</t>
  </si>
  <si>
    <t>030409002018</t>
  </si>
  <si>
    <t>030409002019</t>
  </si>
  <si>
    <t>WB030409002010</t>
  </si>
  <si>
    <t>030409008009</t>
  </si>
  <si>
    <t>030414011010</t>
  </si>
  <si>
    <t>030404016010</t>
  </si>
  <si>
    <t>1.名称：25#、26胶带运输机现场控制箱安装
2.型号规格：详见设计图纸
3.安装方式：底边距地1.5m
4.接地
5.设备不进价
6.其他：详见设计图纸及规范要求</t>
  </si>
  <si>
    <t>030404019007</t>
  </si>
  <si>
    <t>030411001120</t>
  </si>
  <si>
    <t>030411001121</t>
  </si>
  <si>
    <t>030411001122</t>
  </si>
  <si>
    <t>030411001123</t>
  </si>
  <si>
    <t>030411001124</t>
  </si>
  <si>
    <t>030411001125</t>
  </si>
  <si>
    <t>355.00</t>
  </si>
  <si>
    <t>030411001126</t>
  </si>
  <si>
    <t>030411001127</t>
  </si>
  <si>
    <t>030411001128</t>
  </si>
  <si>
    <t>85.00</t>
  </si>
  <si>
    <t>030411001129</t>
  </si>
  <si>
    <t>030411001130</t>
  </si>
  <si>
    <t>030411001131</t>
  </si>
  <si>
    <t>030411001132</t>
  </si>
  <si>
    <t>030411001133</t>
  </si>
  <si>
    <t>030411001134</t>
  </si>
  <si>
    <t>030411001135</t>
  </si>
  <si>
    <t>030411001136</t>
  </si>
  <si>
    <t>030408001067</t>
  </si>
  <si>
    <t>265.00</t>
  </si>
  <si>
    <t>030408001068</t>
  </si>
  <si>
    <t>420.00</t>
  </si>
  <si>
    <t>030408001069</t>
  </si>
  <si>
    <t>030408001070</t>
  </si>
  <si>
    <t>WB030407002003</t>
  </si>
  <si>
    <t>1.名称：2#转运站单梁起重机移动软电缆敷设
2.型号规格：ZR-YCW-0.45/0.75kV-5×6
3.安装方式：沿钢索
4.主材不进价
5.其他：详见设计图纸及规范要求</t>
  </si>
  <si>
    <t>030408006044</t>
  </si>
  <si>
    <t>030408006045</t>
  </si>
  <si>
    <t>030408006046</t>
  </si>
  <si>
    <t>030408006047</t>
  </si>
  <si>
    <t>030408002023</t>
  </si>
  <si>
    <t>030408002024</t>
  </si>
  <si>
    <t>030408007017</t>
  </si>
  <si>
    <t>030408007018</t>
  </si>
  <si>
    <t>030411004020</t>
  </si>
  <si>
    <t>620.00</t>
  </si>
  <si>
    <t>030404017032</t>
  </si>
  <si>
    <t>030412002014</t>
  </si>
  <si>
    <t>1.名称：壁装LED平台灯安装
2.型号规格：JHGF9921 220V50W 光源LED
3.安装形式：壁装
4.主材不进价
5.其他：详见设计图纸及规范要求</t>
  </si>
  <si>
    <t>030411006013</t>
  </si>
  <si>
    <t>WB030411001003</t>
  </si>
  <si>
    <t>2.700</t>
  </si>
  <si>
    <t>WB030411002003</t>
  </si>
  <si>
    <t>030404021013</t>
  </si>
  <si>
    <t>030604003015</t>
  </si>
  <si>
    <t>030404021014</t>
  </si>
  <si>
    <t>030404021015</t>
  </si>
  <si>
    <t>030604003016</t>
  </si>
  <si>
    <t>030604003017</t>
  </si>
  <si>
    <t>030413001028</t>
  </si>
  <si>
    <t>0.360</t>
  </si>
  <si>
    <t>030406006017</t>
  </si>
  <si>
    <t>030406006018</t>
  </si>
  <si>
    <t>1.名称：低压交流异步电动机检查接线
2.型号：详见图纸
3.容量(kW)：220kW及以下
4.启动方式：详见设计图纸
5.电压等级(kV)：1kV及以下
6.金属软管安装（配套塑料接头）</t>
  </si>
  <si>
    <t>WB030414009006</t>
  </si>
  <si>
    <t>206（10）3#转运站电气安装工程</t>
    <phoneticPr fontId="2" type="noConversion"/>
  </si>
  <si>
    <t>030409003019</t>
  </si>
  <si>
    <t>WB030409003012</t>
  </si>
  <si>
    <t>2.4</t>
  </si>
  <si>
    <t>030409002020</t>
  </si>
  <si>
    <t>122.60</t>
  </si>
  <si>
    <t>030409002021</t>
  </si>
  <si>
    <t>WB030409002011</t>
  </si>
  <si>
    <t>030409008010</t>
  </si>
  <si>
    <t>030414011011</t>
  </si>
  <si>
    <t>030404016011</t>
  </si>
  <si>
    <t>1.名称：胶带运输机现场控制箱安装
2.型号规格：详见设计图纸
3.安装方式：底边距地1.5m
4.接地
5.设备不进价
6.其他：详见设计图纸及规范要求</t>
  </si>
  <si>
    <t>030404019008</t>
  </si>
  <si>
    <t>030411001137</t>
  </si>
  <si>
    <t>030411001138</t>
  </si>
  <si>
    <t>030411001139</t>
  </si>
  <si>
    <t>030411001140</t>
  </si>
  <si>
    <t>225.00</t>
  </si>
  <si>
    <t>030411001141</t>
  </si>
  <si>
    <t>030411001142</t>
  </si>
  <si>
    <t>390.00</t>
  </si>
  <si>
    <t>030411001143</t>
  </si>
  <si>
    <t>030411001144</t>
  </si>
  <si>
    <t>030411001145</t>
  </si>
  <si>
    <t>030411001146</t>
  </si>
  <si>
    <t>030411001147</t>
  </si>
  <si>
    <t>030411001148</t>
  </si>
  <si>
    <t>030411001149</t>
  </si>
  <si>
    <t>030411001150</t>
  </si>
  <si>
    <t>030411001151</t>
  </si>
  <si>
    <t>030411001152</t>
  </si>
  <si>
    <t>030408001071</t>
  </si>
  <si>
    <t>411.00</t>
  </si>
  <si>
    <t>030408001072</t>
  </si>
  <si>
    <t>270.00</t>
  </si>
  <si>
    <t>030408001073</t>
  </si>
  <si>
    <t>030408001074</t>
  </si>
  <si>
    <t>441.00</t>
  </si>
  <si>
    <t>WB030407002004</t>
  </si>
  <si>
    <t>1.名称：3#转运站单梁起重机移动软电缆敷设
2.型号规格：ZR-YCW-0.45/0.75kV-5×6
3.安装方式：沿钢索
4.主材不进价
5.其他：详见设计图纸及规范要求</t>
  </si>
  <si>
    <t>030408006048</t>
  </si>
  <si>
    <t>030408006049</t>
  </si>
  <si>
    <t>030408002025</t>
  </si>
  <si>
    <t>1227.00</t>
  </si>
  <si>
    <t>030408002026</t>
  </si>
  <si>
    <t>030408007019</t>
  </si>
  <si>
    <t>030408007020</t>
  </si>
  <si>
    <t>030411004021</t>
  </si>
  <si>
    <t>890.00</t>
  </si>
  <si>
    <t>030404017033</t>
  </si>
  <si>
    <t>030412002015</t>
  </si>
  <si>
    <t>030411006014</t>
  </si>
  <si>
    <t>WB030411001004</t>
  </si>
  <si>
    <t>4.000</t>
  </si>
  <si>
    <t>WB030411002004</t>
  </si>
  <si>
    <t>030404021016</t>
  </si>
  <si>
    <t>030604003018</t>
  </si>
  <si>
    <t>030404021017</t>
  </si>
  <si>
    <t>030404021018</t>
  </si>
  <si>
    <t>030604003019</t>
  </si>
  <si>
    <t>030604003020</t>
  </si>
  <si>
    <t>030413001029</t>
  </si>
  <si>
    <t>030406006019</t>
  </si>
  <si>
    <t>030406006020</t>
  </si>
  <si>
    <t>WB030414009007</t>
  </si>
  <si>
    <t>411 空压机房</t>
    <phoneticPr fontId="2" type="noConversion"/>
  </si>
  <si>
    <t>09</t>
  </si>
  <si>
    <t>动力</t>
  </si>
  <si>
    <t>030408001084</t>
  </si>
  <si>
    <t>297.00</t>
  </si>
  <si>
    <t>030408001085</t>
  </si>
  <si>
    <t>1.名称：电力电缆敷设
2.型号规格：ZR-YJV-0.6/1kV-4×6
3.材质：铜芯
4.敷设方式、部位：桥架、穿管或电缆沟
5.电压等级（kV）：0.6/1kV
6.接地、固定及挂牌
7.防火堵洞
8.主材不进价
9.其他：详见设计图纸及规范要求</t>
  </si>
  <si>
    <t>030408006058</t>
  </si>
  <si>
    <t>030408001086</t>
  </si>
  <si>
    <t>96.00</t>
  </si>
  <si>
    <t>030408006059</t>
  </si>
  <si>
    <t>030408001087</t>
  </si>
  <si>
    <t>030408006060</t>
  </si>
  <si>
    <t>030411001160</t>
  </si>
  <si>
    <t>030411001161</t>
  </si>
  <si>
    <t>030411001162</t>
  </si>
  <si>
    <t>60.50</t>
  </si>
  <si>
    <t>030411001163</t>
  </si>
  <si>
    <t>030411001164</t>
  </si>
  <si>
    <t>030411001165</t>
  </si>
  <si>
    <t>030404015001</t>
  </si>
  <si>
    <t>检修箱</t>
  </si>
  <si>
    <t>1.名称：检修箱
2.型号规格：详见设计图纸
3.安装方式：底边距地1.5米
4.接地
5.设备不进价
6.其他：详见设计图纸及规范要求</t>
  </si>
  <si>
    <t>030407001006</t>
  </si>
  <si>
    <t>WB030407001001</t>
  </si>
  <si>
    <t>滑触线支架</t>
  </si>
  <si>
    <t>WB030407001002</t>
  </si>
  <si>
    <t>滑触线指示灯</t>
  </si>
  <si>
    <t>1.名称：滑触线指示灯
2.材质：详见设计图纸
3.规格：详见设计图纸
4.主材不进价
5.其他：详见设计图纸及规范要求</t>
  </si>
  <si>
    <t>030413001033</t>
  </si>
  <si>
    <t>0.550</t>
  </si>
  <si>
    <t>030414002011</t>
  </si>
  <si>
    <t>普通照明</t>
  </si>
  <si>
    <t>030404017036</t>
  </si>
  <si>
    <t>照明配电箱</t>
  </si>
  <si>
    <t>1.名称：照明配电箱
2.型号规格：详见设计图纸
3.安装方式：底边距地1.5米
4.接地
5.设备不进价
6.其他：详见设计图纸及规范要求</t>
  </si>
  <si>
    <t>030412002016</t>
  </si>
  <si>
    <t>030411004029</t>
  </si>
  <si>
    <t>030411001166</t>
  </si>
  <si>
    <t>030411006019</t>
  </si>
  <si>
    <t>防雷接地系统</t>
  </si>
  <si>
    <t>030409005005</t>
  </si>
  <si>
    <t>030409002029</t>
  </si>
  <si>
    <t>030409003022</t>
  </si>
  <si>
    <t>WB030409002014</t>
  </si>
  <si>
    <t>WB030409001005</t>
  </si>
  <si>
    <t>接地电阻检测点</t>
  </si>
  <si>
    <t>1、接地电阻检测点
2、一层距地0.5米，共4处</t>
  </si>
  <si>
    <t>030409008013</t>
  </si>
  <si>
    <t>接地预埋件</t>
  </si>
  <si>
    <t>1、接地预埋件
1.名称：接地连接片预埋
2.材质：详见设计图纸
3.规格：角钢63×63×5，L=100mm
4.其他：详见设计图纸及规范要求</t>
  </si>
  <si>
    <t>块</t>
  </si>
  <si>
    <t>WB030409003015</t>
  </si>
  <si>
    <t>1.名称：接地跨接线安装
2.跨接方式：接地网</t>
  </si>
  <si>
    <t>1.0</t>
  </si>
  <si>
    <t>WB030409004006</t>
  </si>
  <si>
    <t>1、桩承台接地
2、类别：≤3根桩</t>
  </si>
  <si>
    <t>030414011014</t>
  </si>
  <si>
    <t>304（1）消防泵房</t>
    <phoneticPr fontId="2" type="noConversion"/>
  </si>
  <si>
    <t>030404015002</t>
  </si>
  <si>
    <t>消防专用双电源控制柜</t>
  </si>
  <si>
    <t>1、消防专用双电源控制柜
2、编号：XKF1
3、本体安装</t>
  </si>
  <si>
    <t>030404015003</t>
  </si>
  <si>
    <t>消防专用消火栓控制柜</t>
  </si>
  <si>
    <t>1、消防专用消火栓控制柜
2、编号：XKF2
3、本体安装</t>
  </si>
  <si>
    <t>030404015004</t>
  </si>
  <si>
    <t>消防专用馈线柜</t>
  </si>
  <si>
    <t>1、消防专用馈线柜
2、编号：XKF3
3、本体安装</t>
  </si>
  <si>
    <t>030404015005</t>
  </si>
  <si>
    <t>1.名称：排污泵控制箱
2.型号规格：详见设计图纸
3.安装方式：底边距地1.5m
4.接地
5.设备不进价
6.其他：详见设计图纸及规范要求</t>
  </si>
  <si>
    <t>030404015006</t>
  </si>
  <si>
    <t>1.名称：消火栓泵稳压控制箱
2.型号规格：详见设计图纸
3.安装方式：底边距地1.5m
4.接地
5.设备不进价
6.其他：详见设计图纸及规范要求</t>
  </si>
  <si>
    <t>WB030413004008</t>
  </si>
  <si>
    <t>030403003013</t>
  </si>
  <si>
    <t>1.名称：低压开关柜母线安装
2.型号规格：TMY-40*4
3.主材不进价
4.其他：详见设计图纸及规范要求</t>
  </si>
  <si>
    <t>9.60</t>
  </si>
  <si>
    <t>030403003014</t>
  </si>
  <si>
    <t>1.名称：低压开关柜母线安装
2.型号规格：TMY-30*4
3.主材不进价
4.其他：详见设计图纸及规范要求</t>
  </si>
  <si>
    <t>030414008008</t>
  </si>
  <si>
    <t>030414004006</t>
  </si>
  <si>
    <t>030414002012</t>
  </si>
  <si>
    <t>030414002013</t>
  </si>
  <si>
    <t>1.名称：送配电装置系统
2.型号：详见设计图纸
3.电压等级（kV）：10kV以下
4.类型：带负荷隔离开关</t>
  </si>
  <si>
    <t>030406006021</t>
  </si>
  <si>
    <t>1.名称：低压交流异步电动机检查接线
2.型号：详见图纸
3.容量(kW)：4kW及以下
4.启动方式：详见设计图纸
5.电压等级(kV)：1kV及以下
6.金属软管安装（配套塑料接头）</t>
  </si>
  <si>
    <t>030406006022</t>
  </si>
  <si>
    <t>1.名称：低压交流异步电动机检查接线
2.型号：详见图纸
3.容量(kW)：45kW及以下
4.启动方式：详见设计图纸
5.电压等级(kV)：1kV及以下
6.金属软管安装（配套塑料接头）</t>
  </si>
  <si>
    <t>WB030414009008</t>
  </si>
  <si>
    <t>030408001088</t>
  </si>
  <si>
    <t>1.名称：电力电缆敷设
2.型号规格：NH-YJV-0.6/1kV-3×4
3.材质：铜芯
4.敷设方式、部位：桥架、穿管或电缆沟
5.电压等级（kV）：0.6/1kV
6.接地、固定及挂牌
7.防火堵洞
8.主材不进价
9.其他：详见设计图纸及规范要求</t>
  </si>
  <si>
    <t>030408001089</t>
  </si>
  <si>
    <t>1.名称：电力电缆敷设
2.型号规格：NH-YJV-0.6/1kV-5×4
3.材质：铜芯
4.敷设方式、部位：桥架、穿管或电缆沟
5.电压等级（kV）：0.6/1kV
6.接地、固定及挂牌
7.防火堵洞
8.主材不进价
9.其他：详见设计图纸及规范要求</t>
  </si>
  <si>
    <t>030408001090</t>
  </si>
  <si>
    <t>1.名称：电力电缆敷设
2.型号规格：FS-YJV-0.6/1kV-5×4
3.材质：铜芯
4.敷设方式、部位：桥架、穿管或电缆沟
5.电压等级（kV）：0.6/1kV
6.接地、固定及挂牌
7.防火堵洞
8.主材不进价
9.其他：详见设计图纸及规范要求</t>
  </si>
  <si>
    <t>62.00</t>
  </si>
  <si>
    <t>030408001091</t>
  </si>
  <si>
    <t>1.名称：电力电缆敷设
2.型号规格：NH-YJV-0.6/1kV-3×50+2×25
3.材质：铜芯
4.敷设方式、部位：桥架、穿管或电缆沟
5.电压等级（kV）：0.6/1kV
6.接地、固定及挂牌
7.防火堵洞
8.主材不进价
9.其他：详见设计图纸及规范要求</t>
  </si>
  <si>
    <t>030408006061</t>
  </si>
  <si>
    <t>030408006062</t>
  </si>
  <si>
    <t>030408002027</t>
  </si>
  <si>
    <t>1.名称：控制电缆敷设
2.型号规格：NH-KVV-0.45/0.75kV-2×1.5
3.材质：铜芯
4.敷设方式、部位：桥架、穿管或电缆沟
5.电压等级（kV）：0.45/0.75kV
6.接地、固定及挂牌
7.防火堵洞
8.主材不进价
9.其他：详见设计图纸及规范要求</t>
  </si>
  <si>
    <t>030408007021</t>
  </si>
  <si>
    <t>030411004030</t>
  </si>
  <si>
    <t>1.名称：导线敷设
2.型号规格：NH-RVS-2*2.5mm2
3.敷设方式：穿管
4.接线
5.其他：详见设计图纸及规范要求</t>
  </si>
  <si>
    <t>030411004031</t>
  </si>
  <si>
    <t>030411001167</t>
  </si>
  <si>
    <t>030411001168</t>
  </si>
  <si>
    <t>030411001169</t>
  </si>
  <si>
    <t>030411001170</t>
  </si>
  <si>
    <t>030411001171</t>
  </si>
  <si>
    <t>030411001172</t>
  </si>
  <si>
    <t>030411001173</t>
  </si>
  <si>
    <t>030411001174</t>
  </si>
  <si>
    <t>030411001175</t>
  </si>
  <si>
    <t>030413001034</t>
  </si>
  <si>
    <t>0.450</t>
  </si>
  <si>
    <t>030404017037</t>
  </si>
  <si>
    <t>030412005010</t>
  </si>
  <si>
    <t>防水型LED双管应急照明灯</t>
  </si>
  <si>
    <t>1.名称：防水型LED双管应急照明灯
2.型号规格：2*18W 2*1980lm
3.主材不进价
4.其他：详见设计图纸及规范要求</t>
  </si>
  <si>
    <t>030404034011</t>
  </si>
  <si>
    <t>二位开关</t>
  </si>
  <si>
    <t>1.名称：二联单控暗开关安装
2.材质：详见设计图纸
3.规格：250V，10A
4.安装方式：距地1.4米，暗装</t>
  </si>
  <si>
    <t>030411004032</t>
  </si>
  <si>
    <t>030408001092</t>
  </si>
  <si>
    <t>030408006063</t>
  </si>
  <si>
    <t>030411001176</t>
  </si>
  <si>
    <t>030411006020</t>
  </si>
  <si>
    <t>1.名称：接线盒安装
2.材质：金属
3.规格：86型
4.安装形式：暗装</t>
  </si>
  <si>
    <t>应急照明系统</t>
  </si>
  <si>
    <t>WB030904012009</t>
  </si>
  <si>
    <t>WB030904008003</t>
  </si>
  <si>
    <t>A型应急照明灯</t>
  </si>
  <si>
    <t>WB030904008004</t>
  </si>
  <si>
    <t>A型出口标志灯</t>
  </si>
  <si>
    <t>030411001177</t>
  </si>
  <si>
    <t>030411004033</t>
  </si>
  <si>
    <t>030411006021</t>
  </si>
  <si>
    <t>防雷接地</t>
  </si>
  <si>
    <t>030409004003</t>
  </si>
  <si>
    <t>圈梁钢筋</t>
  </si>
  <si>
    <t>1、圈梁钢筋
2、利用结构桩基内及水平地梁中2根不小于?16（地坪400mm以下）作水平接地，与结构柱内两根以上钢筋焊接，并与-40x4热浸锌扁钢作为周圈人工辅助接地体可靠焊接，作为本工程的系统接地装置。</t>
  </si>
  <si>
    <t>030409002030</t>
  </si>
  <si>
    <t>030409001005</t>
  </si>
  <si>
    <t>030409002031</t>
  </si>
  <si>
    <t>1.名称：接地母线敷设
2.材质：热镀锌
3.规格：扁钢-25×4
4.安装部位：户外
5.安装形式：详见设计图纸
6.其他：详见设计图纸及规范要求</t>
  </si>
  <si>
    <t>WB030409001006</t>
  </si>
  <si>
    <t>030409008014</t>
  </si>
  <si>
    <t>总等电位连接板</t>
  </si>
  <si>
    <t>1、总等电位连接板
2、安装详见《15D502》第28~34页</t>
  </si>
  <si>
    <t>030414011015</t>
  </si>
  <si>
    <t>电气及土建小计</t>
    <phoneticPr fontId="2" type="noConversion"/>
  </si>
  <si>
    <t>圆锥破碎机</t>
    <phoneticPr fontId="2" type="noConversion"/>
  </si>
  <si>
    <t>GP330EC</t>
    <phoneticPr fontId="2" type="noConversion"/>
  </si>
  <si>
    <t>台</t>
    <phoneticPr fontId="2" type="noConversion"/>
  </si>
  <si>
    <t>电动单梁起重机</t>
    <phoneticPr fontId="2" type="noConversion"/>
  </si>
  <si>
    <t>Q=10t,LK=9.0m,H=12m</t>
    <phoneticPr fontId="2" type="noConversion"/>
  </si>
  <si>
    <t>电动葫芦</t>
    <phoneticPr fontId="2" type="noConversion"/>
  </si>
  <si>
    <t>Q=2t，H=24m</t>
    <phoneticPr fontId="2" type="noConversion"/>
  </si>
  <si>
    <t>Q=5t，H=24m</t>
    <phoneticPr fontId="2" type="noConversion"/>
  </si>
  <si>
    <t>行车轨道</t>
  </si>
  <si>
    <t>38kg/m行车轨道 带孔连接</t>
  </si>
  <si>
    <t>204筛分工序</t>
    <phoneticPr fontId="2" type="noConversion"/>
  </si>
  <si>
    <t>振动筛</t>
    <phoneticPr fontId="2" type="noConversion"/>
  </si>
  <si>
    <t>2YSC3075</t>
    <phoneticPr fontId="2" type="noConversion"/>
  </si>
  <si>
    <t>3WFPS-X-3075</t>
    <phoneticPr fontId="2" type="noConversion"/>
  </si>
  <si>
    <t>吊钩起重机</t>
    <phoneticPr fontId="2" type="noConversion"/>
  </si>
  <si>
    <t>Q=16/3.2t,LK=16.5m,H=21m</t>
    <phoneticPr fontId="2" type="noConversion"/>
  </si>
  <si>
    <t>Q=3t,LK=7.5m,H=15m</t>
    <phoneticPr fontId="2" type="noConversion"/>
  </si>
  <si>
    <t>43kg/m行车轨道 带孔连接</t>
  </si>
  <si>
    <t>206产品库</t>
  </si>
  <si>
    <t>Q=5t，H=6m</t>
    <phoneticPr fontId="2" type="noConversion"/>
  </si>
  <si>
    <t>Q=3t,LK=7.5m,H=10m</t>
    <phoneticPr fontId="2" type="noConversion"/>
  </si>
  <si>
    <t>Q=5t，H=12m</t>
    <phoneticPr fontId="2" type="noConversion"/>
  </si>
  <si>
    <t>粗碎车间</t>
    <phoneticPr fontId="2" type="noConversion"/>
  </si>
  <si>
    <t>吊钩桥式起重机</t>
    <phoneticPr fontId="2" type="noConversion"/>
  </si>
  <si>
    <t>起重量32/5t,LK=13.5m,H=16m，电机功率79.5kW,重量25214kg/台</t>
    <phoneticPr fontId="2" type="noConversion"/>
  </si>
  <si>
    <t>行车轨道</t>
    <phoneticPr fontId="2" type="noConversion"/>
  </si>
  <si>
    <t>QU70 带孔连接</t>
  </si>
  <si>
    <t>空压机房</t>
    <phoneticPr fontId="2" type="noConversion"/>
  </si>
  <si>
    <t>起重量5t,LK=7.5m,H=12m，电机功率11.8kW</t>
    <phoneticPr fontId="2" type="noConversion"/>
  </si>
  <si>
    <t>储气罐</t>
    <phoneticPr fontId="2" type="noConversion"/>
  </si>
  <si>
    <t>规格：V=6m3 P=1.0MPa 重量1001kg/台</t>
    <phoneticPr fontId="2" type="noConversion"/>
  </si>
  <si>
    <t>回转式螺杆压缩机</t>
    <phoneticPr fontId="2" type="noConversion"/>
  </si>
  <si>
    <t>规格：KSD-220A 重量4800kg/台</t>
    <phoneticPr fontId="2" type="noConversion"/>
  </si>
  <si>
    <t>冷干机</t>
    <phoneticPr fontId="2" type="noConversion"/>
  </si>
  <si>
    <t>规格：CLRD-40SF  重量600kg/台</t>
    <phoneticPr fontId="2" type="noConversion"/>
  </si>
  <si>
    <t>维修中心</t>
    <phoneticPr fontId="2" type="noConversion"/>
  </si>
  <si>
    <t>双吊钩桥式起重机</t>
    <phoneticPr fontId="2" type="noConversion"/>
  </si>
  <si>
    <t>起重32/5t,LK=16.5m,H=18m，电机功率71.8kW</t>
    <phoneticPr fontId="2" type="noConversion"/>
  </si>
  <si>
    <t>起重16/5t,LK=16.5m,H=18m，电机功率44.8kW</t>
    <phoneticPr fontId="2" type="noConversion"/>
  </si>
  <si>
    <t>桥式起重机</t>
    <phoneticPr fontId="2" type="noConversion"/>
  </si>
  <si>
    <t>起重10t,LK=16.5m,H=18m，电机功率25.8kW</t>
    <phoneticPr fontId="2" type="noConversion"/>
  </si>
  <si>
    <t>产品库</t>
    <phoneticPr fontId="2" type="noConversion"/>
  </si>
  <si>
    <t>起重量5t,H=6m</t>
    <phoneticPr fontId="2" type="noConversion"/>
  </si>
  <si>
    <t>1#转运站</t>
    <phoneticPr fontId="2" type="noConversion"/>
  </si>
  <si>
    <t>24kg/m行车轨道 带孔连接</t>
  </si>
  <si>
    <t>2#转运站</t>
    <phoneticPr fontId="2" type="noConversion"/>
  </si>
  <si>
    <t>3#转运站</t>
    <phoneticPr fontId="2" type="noConversion"/>
  </si>
  <si>
    <t>零星设备小计</t>
    <phoneticPr fontId="2" type="noConversion"/>
  </si>
  <si>
    <t>合计</t>
    <phoneticPr fontId="2" type="noConversion"/>
  </si>
  <si>
    <t>工程名称：铜山矿区大凹山-寒山水泥用石灰岩980万吨/年露天开采建设（电气)工程劳务分包</t>
    <phoneticPr fontId="2" type="noConversion"/>
  </si>
  <si>
    <t>203细碎工序</t>
    <phoneticPr fontId="2" type="noConversion"/>
  </si>
  <si>
    <t>附属零星土建</t>
    <phoneticPr fontId="2" type="noConversion"/>
  </si>
  <si>
    <t>1.名称：低压开关柜母线安装
2.型号规格：TMY-80×6.3
3.其他：详见设计图纸及规范要求</t>
    <phoneticPr fontId="2" type="noConversion"/>
  </si>
  <si>
    <t>1.名称：低压开关柜安装
2.型号规格：详见设计图纸
3.接地
4.其他：详见设计图纸及规范要求</t>
    <phoneticPr fontId="2" type="noConversion"/>
  </si>
  <si>
    <t>1.名称：重锤反击破碎机控制柜安装
2.型号规格：详见设计图纸
3.接地
4.其他：详见设计图纸及规范要求</t>
    <phoneticPr fontId="2" type="noConversion"/>
  </si>
  <si>
    <t>1.名称：重锤反击破碎机液阻启动柜安装
2.型号规格：详见设计图纸
3.接地
4.其他：详见设计图纸及规范要求</t>
    <phoneticPr fontId="2" type="noConversion"/>
  </si>
  <si>
    <t>1.名称：低压开关柜母线安装
2.型号规格：TMY-50×5
3.其他：详见设计图纸及规范要求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</si>
</sst>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4" x14ac:knownFonts="1">
    <font>
      <sz val="10"/>
      <name val="Arial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Arial"/>
      <family val="2"/>
    </font>
    <font>
      <b/>
      <u/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9"/>
      <color theme="0"/>
      <name val="宋体"/>
      <family val="3"/>
      <charset val="134"/>
    </font>
    <font>
      <b/>
      <sz val="9"/>
      <name val="宋体"/>
      <family val="3"/>
      <charset val="134"/>
    </font>
    <font>
      <b/>
      <sz val="17"/>
      <color rgb="FF000000"/>
      <name val="宋体"/>
      <family val="3"/>
      <charset val="134"/>
    </font>
    <font>
      <sz val="17"/>
      <name val="Arial"/>
      <family val="2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6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shrinkToFit="1"/>
    </xf>
    <xf numFmtId="0" fontId="0" fillId="0" borderId="0" xfId="0" applyNumberForma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2" fillId="2" borderId="1" xfId="0" applyFont="1" applyFill="1" applyBorder="1"/>
    <xf numFmtId="176" fontId="2" fillId="2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/>
    <xf numFmtId="176" fontId="8" fillId="4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right" vertical="center" shrinkToFit="1"/>
    </xf>
    <xf numFmtId="49" fontId="1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/>
    <xf numFmtId="176" fontId="2" fillId="4" borderId="1" xfId="0" applyNumberFormat="1" applyFont="1" applyFill="1" applyBorder="1" applyAlignment="1">
      <alignment horizontal="right" vertical="center" wrapText="1"/>
    </xf>
    <xf numFmtId="49" fontId="12" fillId="0" borderId="1" xfId="1" applyNumberFormat="1" applyFont="1" applyBorder="1" applyAlignment="1">
      <alignment vertical="center" wrapText="1"/>
    </xf>
    <xf numFmtId="49" fontId="12" fillId="0" borderId="1" xfId="1" applyNumberFormat="1" applyFont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76" fontId="0" fillId="0" borderId="0" xfId="0" applyNumberFormat="1" applyFill="1" applyBorder="1"/>
    <xf numFmtId="176" fontId="2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right" vertical="center" shrinkToFi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/>
    </xf>
    <xf numFmtId="176" fontId="13" fillId="0" borderId="1" xfId="0" applyNumberFormat="1" applyFont="1" applyFill="1" applyBorder="1" applyAlignment="1">
      <alignment horizontal="right" vertical="center"/>
    </xf>
    <xf numFmtId="176" fontId="13" fillId="0" borderId="1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/>
    <xf numFmtId="0" fontId="1" fillId="0" borderId="2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WeChat%20Files\yunyun896941\FileStorage\File\2021-10\&#36712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单位库"/>
    </sheetNames>
    <sheetDataSet>
      <sheetData sheetId="0" refreshError="1"/>
      <sheetData sheetId="1">
        <row r="1">
          <cell r="A1" t="str">
            <v>t</v>
          </cell>
        </row>
        <row r="2">
          <cell r="A2" t="str">
            <v>㎏</v>
          </cell>
        </row>
        <row r="3">
          <cell r="A3" t="str">
            <v>m</v>
          </cell>
        </row>
        <row r="4">
          <cell r="A4" t="str">
            <v>㎝</v>
          </cell>
        </row>
        <row r="5">
          <cell r="A5" t="str">
            <v>㎜</v>
          </cell>
        </row>
        <row r="6">
          <cell r="A6" t="str">
            <v>㎡</v>
          </cell>
        </row>
        <row r="7">
          <cell r="A7" t="str">
            <v>m³</v>
          </cell>
        </row>
        <row r="8">
          <cell r="A8" t="str">
            <v>副</v>
          </cell>
        </row>
        <row r="9">
          <cell r="A9" t="str">
            <v>台</v>
          </cell>
        </row>
        <row r="10">
          <cell r="A10" t="str">
            <v>组</v>
          </cell>
        </row>
        <row r="11">
          <cell r="A11" t="str">
            <v>件</v>
          </cell>
        </row>
        <row r="12">
          <cell r="A12" t="str">
            <v>个</v>
          </cell>
        </row>
        <row r="13">
          <cell r="A13" t="str">
            <v>根</v>
          </cell>
        </row>
        <row r="14">
          <cell r="A14" t="str">
            <v>套</v>
          </cell>
        </row>
        <row r="15">
          <cell r="A15" t="str">
            <v>台班</v>
          </cell>
        </row>
        <row r="16">
          <cell r="A16" t="str">
            <v>工日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0"/>
  <sheetViews>
    <sheetView tabSelected="1" zoomScale="85" zoomScaleNormal="85" workbookViewId="0">
      <pane ySplit="6" topLeftCell="A950" activePane="bottomLeft" state="frozen"/>
      <selection pane="bottomLeft" activeCell="M961" sqref="M961"/>
    </sheetView>
  </sheetViews>
  <sheetFormatPr defaultColWidth="9.140625" defaultRowHeight="12.75" x14ac:dyDescent="0.2"/>
  <cols>
    <col min="1" max="1" width="2.85546875" style="46" customWidth="1"/>
    <col min="2" max="2" width="10.42578125" style="5" hidden="1" customWidth="1"/>
    <col min="3" max="3" width="18.5703125" style="5" customWidth="1"/>
    <col min="4" max="4" width="32.42578125" style="5" customWidth="1"/>
    <col min="5" max="5" width="4" style="5" customWidth="1"/>
    <col min="6" max="6" width="6.85546875" style="4" customWidth="1"/>
    <col min="7" max="7" width="9" style="50" customWidth="1"/>
    <col min="8" max="8" width="11.28515625" style="50" customWidth="1"/>
    <col min="9" max="9" width="8" style="5" customWidth="1"/>
    <col min="10" max="10" width="9" style="5" customWidth="1"/>
    <col min="11" max="16384" width="9.140625" style="5"/>
  </cols>
  <sheetData>
    <row r="1" spans="1:10" s="11" customFormat="1" x14ac:dyDescent="0.2">
      <c r="A1" s="42" t="s">
        <v>24</v>
      </c>
      <c r="F1" s="4"/>
      <c r="G1" s="50"/>
      <c r="H1" s="50"/>
    </row>
    <row r="2" spans="1:10" s="13" customFormat="1" ht="21.75" x14ac:dyDescent="0.3">
      <c r="A2" s="60" t="s">
        <v>148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s="7" customFormat="1" x14ac:dyDescent="0.2">
      <c r="A3" s="66" t="s">
        <v>1825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s="8" customFormat="1" ht="12" x14ac:dyDescent="0.2">
      <c r="A4" s="59" t="s">
        <v>0</v>
      </c>
      <c r="B4" s="59" t="s">
        <v>1</v>
      </c>
      <c r="C4" s="59" t="s">
        <v>2</v>
      </c>
      <c r="D4" s="59" t="s">
        <v>3</v>
      </c>
      <c r="E4" s="59" t="s">
        <v>147</v>
      </c>
      <c r="F4" s="64" t="s">
        <v>4</v>
      </c>
      <c r="G4" s="59" t="s">
        <v>14</v>
      </c>
      <c r="H4" s="59"/>
      <c r="I4" s="59"/>
      <c r="J4" s="59"/>
    </row>
    <row r="5" spans="1:10" s="8" customFormat="1" ht="12" x14ac:dyDescent="0.2">
      <c r="A5" s="62"/>
      <c r="B5" s="63"/>
      <c r="C5" s="63"/>
      <c r="D5" s="63"/>
      <c r="E5" s="63"/>
      <c r="F5" s="65"/>
      <c r="G5" s="67" t="s">
        <v>15</v>
      </c>
      <c r="H5" s="67"/>
      <c r="I5" s="59" t="s">
        <v>16</v>
      </c>
      <c r="J5" s="59"/>
    </row>
    <row r="6" spans="1:10" s="8" customFormat="1" ht="12" x14ac:dyDescent="0.2">
      <c r="A6" s="62"/>
      <c r="B6" s="63"/>
      <c r="C6" s="63"/>
      <c r="D6" s="63"/>
      <c r="E6" s="63"/>
      <c r="F6" s="65"/>
      <c r="G6" s="51" t="s">
        <v>17</v>
      </c>
      <c r="H6" s="51" t="s">
        <v>18</v>
      </c>
      <c r="I6" s="9" t="s">
        <v>17</v>
      </c>
      <c r="J6" s="9" t="s">
        <v>18</v>
      </c>
    </row>
    <row r="7" spans="1:10" s="8" customFormat="1" ht="12" x14ac:dyDescent="0.2">
      <c r="A7" s="36"/>
      <c r="B7" s="14" t="s">
        <v>149</v>
      </c>
      <c r="C7" s="14" t="s">
        <v>1827</v>
      </c>
      <c r="D7" s="14"/>
      <c r="E7" s="14"/>
      <c r="F7" s="15"/>
      <c r="G7" s="15"/>
      <c r="H7" s="15"/>
      <c r="I7" s="15"/>
      <c r="J7" s="15"/>
    </row>
    <row r="8" spans="1:10" s="8" customFormat="1" ht="12" x14ac:dyDescent="0.2">
      <c r="A8" s="16"/>
      <c r="B8" s="17"/>
      <c r="C8" s="17" t="s">
        <v>150</v>
      </c>
      <c r="D8" s="17"/>
      <c r="E8" s="16"/>
      <c r="F8" s="18"/>
      <c r="G8" s="19"/>
      <c r="H8" s="19"/>
      <c r="I8" s="19"/>
      <c r="J8" s="19"/>
    </row>
    <row r="9" spans="1:10" s="8" customFormat="1" ht="22.5" x14ac:dyDescent="0.2">
      <c r="A9" s="16" t="s">
        <v>5</v>
      </c>
      <c r="B9" s="17" t="s">
        <v>151</v>
      </c>
      <c r="C9" s="17" t="s">
        <v>47</v>
      </c>
      <c r="D9" s="17" t="s">
        <v>152</v>
      </c>
      <c r="E9" s="16" t="s">
        <v>48</v>
      </c>
      <c r="F9" s="18" t="s">
        <v>153</v>
      </c>
      <c r="G9" s="19">
        <v>3.09</v>
      </c>
      <c r="H9" s="19">
        <f>G9*F9</f>
        <v>75.303299999999993</v>
      </c>
      <c r="I9" s="20"/>
      <c r="J9" s="19"/>
    </row>
    <row r="10" spans="1:10" s="8" customFormat="1" ht="22.5" x14ac:dyDescent="0.2">
      <c r="A10" s="12" t="s">
        <v>7</v>
      </c>
      <c r="B10" s="21" t="s">
        <v>143</v>
      </c>
      <c r="C10" s="21" t="s">
        <v>50</v>
      </c>
      <c r="D10" s="21" t="s">
        <v>154</v>
      </c>
      <c r="E10" s="12" t="s">
        <v>48</v>
      </c>
      <c r="F10" s="22" t="s">
        <v>155</v>
      </c>
      <c r="G10" s="23">
        <v>13.038135</v>
      </c>
      <c r="H10" s="19">
        <f t="shared" ref="H10:H39" si="0">G10*F10</f>
        <v>130.25096865</v>
      </c>
      <c r="I10" s="23"/>
      <c r="J10" s="23"/>
    </row>
    <row r="11" spans="1:10" s="8" customFormat="1" ht="22.5" x14ac:dyDescent="0.2">
      <c r="A11" s="12" t="s">
        <v>8</v>
      </c>
      <c r="B11" s="21" t="s">
        <v>156</v>
      </c>
      <c r="C11" s="21" t="s">
        <v>157</v>
      </c>
      <c r="D11" s="21" t="s">
        <v>158</v>
      </c>
      <c r="E11" s="12" t="s">
        <v>48</v>
      </c>
      <c r="F11" s="22" t="s">
        <v>159</v>
      </c>
      <c r="G11" s="23">
        <v>7.1484149999999991</v>
      </c>
      <c r="H11" s="19">
        <f t="shared" si="0"/>
        <v>92.071585199999987</v>
      </c>
      <c r="I11" s="24"/>
      <c r="J11" s="23"/>
    </row>
    <row r="12" spans="1:10" s="8" customFormat="1" ht="22.5" x14ac:dyDescent="0.2">
      <c r="A12" s="12" t="s">
        <v>10</v>
      </c>
      <c r="B12" s="21" t="s">
        <v>160</v>
      </c>
      <c r="C12" s="21" t="s">
        <v>161</v>
      </c>
      <c r="D12" s="21" t="s">
        <v>152</v>
      </c>
      <c r="E12" s="12" t="s">
        <v>43</v>
      </c>
      <c r="F12" s="22" t="s">
        <v>162</v>
      </c>
      <c r="G12" s="23">
        <v>8.7067199999999971</v>
      </c>
      <c r="H12" s="19">
        <f t="shared" si="0"/>
        <v>223.32736799999992</v>
      </c>
      <c r="I12" s="24"/>
      <c r="J12" s="23"/>
    </row>
    <row r="13" spans="1:10" s="8" customFormat="1" ht="22.5" x14ac:dyDescent="0.2">
      <c r="A13" s="12" t="s">
        <v>11</v>
      </c>
      <c r="B13" s="21" t="s">
        <v>163</v>
      </c>
      <c r="C13" s="21" t="s">
        <v>164</v>
      </c>
      <c r="D13" s="21" t="s">
        <v>165</v>
      </c>
      <c r="E13" s="12" t="s">
        <v>48</v>
      </c>
      <c r="F13" s="22" t="s">
        <v>166</v>
      </c>
      <c r="G13" s="23">
        <v>411.59503000000001</v>
      </c>
      <c r="H13" s="19">
        <f t="shared" si="0"/>
        <v>724.40725280000004</v>
      </c>
      <c r="I13" s="24"/>
      <c r="J13" s="23"/>
    </row>
    <row r="14" spans="1:10" s="8" customFormat="1" ht="22.5" x14ac:dyDescent="0.2">
      <c r="A14" s="12" t="s">
        <v>12</v>
      </c>
      <c r="B14" s="21" t="s">
        <v>167</v>
      </c>
      <c r="C14" s="21" t="s">
        <v>168</v>
      </c>
      <c r="D14" s="21" t="s">
        <v>169</v>
      </c>
      <c r="E14" s="12" t="s">
        <v>43</v>
      </c>
      <c r="F14" s="22" t="s">
        <v>170</v>
      </c>
      <c r="G14" s="23">
        <v>38.143684999999998</v>
      </c>
      <c r="H14" s="19">
        <f t="shared" si="0"/>
        <v>102.9879495</v>
      </c>
      <c r="I14" s="24"/>
      <c r="J14" s="23"/>
    </row>
    <row r="15" spans="1:10" s="8" customFormat="1" ht="33.75" x14ac:dyDescent="0.2">
      <c r="A15" s="12" t="s">
        <v>29</v>
      </c>
      <c r="B15" s="21" t="s">
        <v>171</v>
      </c>
      <c r="C15" s="21" t="s">
        <v>172</v>
      </c>
      <c r="D15" s="21" t="s">
        <v>173</v>
      </c>
      <c r="E15" s="12" t="s">
        <v>48</v>
      </c>
      <c r="F15" s="22" t="s">
        <v>174</v>
      </c>
      <c r="G15" s="23">
        <v>464.00191000000001</v>
      </c>
      <c r="H15" s="19">
        <f t="shared" si="0"/>
        <v>2347.8496645999999</v>
      </c>
      <c r="I15" s="24"/>
      <c r="J15" s="23"/>
    </row>
    <row r="16" spans="1:10" s="8" customFormat="1" ht="22.5" x14ac:dyDescent="0.2">
      <c r="A16" s="12" t="s">
        <v>30</v>
      </c>
      <c r="B16" s="21" t="s">
        <v>175</v>
      </c>
      <c r="C16" s="21" t="s">
        <v>176</v>
      </c>
      <c r="D16" s="21" t="s">
        <v>177</v>
      </c>
      <c r="E16" s="12" t="s">
        <v>43</v>
      </c>
      <c r="F16" s="22" t="s">
        <v>178</v>
      </c>
      <c r="G16" s="23">
        <v>47.828164999999991</v>
      </c>
      <c r="H16" s="19">
        <f t="shared" si="0"/>
        <v>2001.6087052499997</v>
      </c>
      <c r="I16" s="24"/>
      <c r="J16" s="23"/>
    </row>
    <row r="17" spans="1:10" s="8" customFormat="1" ht="22.5" x14ac:dyDescent="0.2">
      <c r="A17" s="12" t="s">
        <v>31</v>
      </c>
      <c r="B17" s="21" t="s">
        <v>179</v>
      </c>
      <c r="C17" s="21" t="s">
        <v>180</v>
      </c>
      <c r="D17" s="21" t="s">
        <v>181</v>
      </c>
      <c r="E17" s="12" t="s">
        <v>9</v>
      </c>
      <c r="F17" s="22" t="s">
        <v>182</v>
      </c>
      <c r="G17" s="23">
        <v>7978.04522</v>
      </c>
      <c r="H17" s="19">
        <f t="shared" si="0"/>
        <v>199.4511305</v>
      </c>
      <c r="I17" s="24"/>
      <c r="J17" s="23"/>
    </row>
    <row r="18" spans="1:10" s="8" customFormat="1" ht="22.5" x14ac:dyDescent="0.2">
      <c r="A18" s="12" t="s">
        <v>32</v>
      </c>
      <c r="B18" s="21" t="s">
        <v>183</v>
      </c>
      <c r="C18" s="21" t="s">
        <v>184</v>
      </c>
      <c r="D18" s="21" t="s">
        <v>185</v>
      </c>
      <c r="E18" s="12" t="s">
        <v>43</v>
      </c>
      <c r="F18" s="22" t="s">
        <v>186</v>
      </c>
      <c r="G18" s="23">
        <v>18.114174999999999</v>
      </c>
      <c r="H18" s="19">
        <f t="shared" si="0"/>
        <v>195.63309000000001</v>
      </c>
      <c r="I18" s="24"/>
      <c r="J18" s="23"/>
    </row>
    <row r="19" spans="1:10" s="8" customFormat="1" ht="22.5" x14ac:dyDescent="0.2">
      <c r="A19" s="12" t="s">
        <v>33</v>
      </c>
      <c r="B19" s="21" t="s">
        <v>187</v>
      </c>
      <c r="C19" s="21" t="s">
        <v>188</v>
      </c>
      <c r="D19" s="21" t="s">
        <v>189</v>
      </c>
      <c r="E19" s="12" t="s">
        <v>43</v>
      </c>
      <c r="F19" s="22" t="s">
        <v>190</v>
      </c>
      <c r="G19" s="23">
        <v>21.834425</v>
      </c>
      <c r="H19" s="19">
        <f t="shared" si="0"/>
        <v>412.67063249999995</v>
      </c>
      <c r="I19" s="24"/>
      <c r="J19" s="23"/>
    </row>
    <row r="20" spans="1:10" s="8" customFormat="1" ht="33.75" x14ac:dyDescent="0.2">
      <c r="A20" s="12" t="s">
        <v>34</v>
      </c>
      <c r="B20" s="21" t="s">
        <v>191</v>
      </c>
      <c r="C20" s="21" t="s">
        <v>192</v>
      </c>
      <c r="D20" s="21" t="s">
        <v>193</v>
      </c>
      <c r="E20" s="12" t="s">
        <v>48</v>
      </c>
      <c r="F20" s="22" t="s">
        <v>194</v>
      </c>
      <c r="G20" s="23">
        <v>551.89232000000004</v>
      </c>
      <c r="H20" s="19">
        <f t="shared" si="0"/>
        <v>447.03277920000005</v>
      </c>
      <c r="I20" s="24"/>
      <c r="J20" s="23"/>
    </row>
    <row r="21" spans="1:10" s="8" customFormat="1" ht="22.5" x14ac:dyDescent="0.2">
      <c r="A21" s="12" t="s">
        <v>35</v>
      </c>
      <c r="B21" s="21" t="s">
        <v>195</v>
      </c>
      <c r="C21" s="21" t="s">
        <v>196</v>
      </c>
      <c r="D21" s="21" t="s">
        <v>197</v>
      </c>
      <c r="E21" s="12" t="s">
        <v>43</v>
      </c>
      <c r="F21" s="22" t="s">
        <v>198</v>
      </c>
      <c r="G21" s="23">
        <v>38.680995000000003</v>
      </c>
      <c r="H21" s="19">
        <f t="shared" si="0"/>
        <v>187.98963570000004</v>
      </c>
      <c r="I21" s="24"/>
      <c r="J21" s="23"/>
    </row>
    <row r="22" spans="1:10" s="8" customFormat="1" ht="22.5" x14ac:dyDescent="0.2">
      <c r="A22" s="12" t="s">
        <v>36</v>
      </c>
      <c r="B22" s="21" t="s">
        <v>199</v>
      </c>
      <c r="C22" s="21" t="s">
        <v>200</v>
      </c>
      <c r="D22" s="21" t="s">
        <v>201</v>
      </c>
      <c r="E22" s="12" t="s">
        <v>48</v>
      </c>
      <c r="F22" s="22" t="s">
        <v>202</v>
      </c>
      <c r="G22" s="23">
        <f>G9</f>
        <v>3.09</v>
      </c>
      <c r="H22" s="19">
        <f t="shared" si="0"/>
        <v>1956.7733999999998</v>
      </c>
      <c r="I22" s="24"/>
      <c r="J22" s="23"/>
    </row>
    <row r="23" spans="1:10" s="8" customFormat="1" ht="22.5" x14ac:dyDescent="0.2">
      <c r="A23" s="12" t="s">
        <v>37</v>
      </c>
      <c r="B23" s="21" t="s">
        <v>144</v>
      </c>
      <c r="C23" s="21" t="s">
        <v>50</v>
      </c>
      <c r="D23" s="21" t="s">
        <v>203</v>
      </c>
      <c r="E23" s="12" t="s">
        <v>48</v>
      </c>
      <c r="F23" s="22" t="s">
        <v>204</v>
      </c>
      <c r="G23" s="23">
        <f>G10</f>
        <v>13.038135</v>
      </c>
      <c r="H23" s="19">
        <f t="shared" si="0"/>
        <v>7169.8008178499995</v>
      </c>
      <c r="I23" s="23"/>
      <c r="J23" s="23"/>
    </row>
    <row r="24" spans="1:10" s="8" customFormat="1" ht="22.5" x14ac:dyDescent="0.2">
      <c r="A24" s="12" t="s">
        <v>38</v>
      </c>
      <c r="B24" s="21" t="s">
        <v>205</v>
      </c>
      <c r="C24" s="21" t="s">
        <v>157</v>
      </c>
      <c r="D24" s="21" t="s">
        <v>158</v>
      </c>
      <c r="E24" s="12" t="s">
        <v>48</v>
      </c>
      <c r="F24" s="22" t="s">
        <v>206</v>
      </c>
      <c r="G24" s="23">
        <v>7.1484149999999991</v>
      </c>
      <c r="H24" s="19">
        <f t="shared" si="0"/>
        <v>92.000101049999984</v>
      </c>
      <c r="I24" s="24"/>
      <c r="J24" s="23"/>
    </row>
    <row r="25" spans="1:10" s="8" customFormat="1" ht="22.5" x14ac:dyDescent="0.2">
      <c r="A25" s="12" t="s">
        <v>39</v>
      </c>
      <c r="B25" s="21" t="s">
        <v>207</v>
      </c>
      <c r="C25" s="21" t="s">
        <v>161</v>
      </c>
      <c r="D25" s="21" t="s">
        <v>201</v>
      </c>
      <c r="E25" s="12" t="s">
        <v>43</v>
      </c>
      <c r="F25" s="22" t="s">
        <v>208</v>
      </c>
      <c r="G25" s="23">
        <v>8.7067199999999971</v>
      </c>
      <c r="H25" s="19">
        <f t="shared" si="0"/>
        <v>1137.0105647999997</v>
      </c>
      <c r="I25" s="24"/>
      <c r="J25" s="23"/>
    </row>
    <row r="26" spans="1:10" s="8" customFormat="1" ht="22.5" x14ac:dyDescent="0.2">
      <c r="A26" s="12" t="s">
        <v>40</v>
      </c>
      <c r="B26" s="21" t="s">
        <v>209</v>
      </c>
      <c r="C26" s="21" t="s">
        <v>164</v>
      </c>
      <c r="D26" s="21" t="s">
        <v>210</v>
      </c>
      <c r="E26" s="12" t="s">
        <v>48</v>
      </c>
      <c r="F26" s="22" t="s">
        <v>211</v>
      </c>
      <c r="G26" s="23">
        <v>411.59503000000001</v>
      </c>
      <c r="H26" s="19">
        <f t="shared" si="0"/>
        <v>3531.4853573999999</v>
      </c>
      <c r="I26" s="24"/>
      <c r="J26" s="23"/>
    </row>
    <row r="27" spans="1:10" s="8" customFormat="1" ht="22.5" x14ac:dyDescent="0.2">
      <c r="A27" s="12" t="s">
        <v>41</v>
      </c>
      <c r="B27" s="21" t="s">
        <v>212</v>
      </c>
      <c r="C27" s="21" t="s">
        <v>168</v>
      </c>
      <c r="D27" s="21" t="s">
        <v>169</v>
      </c>
      <c r="E27" s="12" t="s">
        <v>43</v>
      </c>
      <c r="F27" s="22" t="s">
        <v>213</v>
      </c>
      <c r="G27" s="23">
        <v>38.143684999999998</v>
      </c>
      <c r="H27" s="19">
        <f t="shared" si="0"/>
        <v>509.59963159999995</v>
      </c>
      <c r="I27" s="24"/>
      <c r="J27" s="23"/>
    </row>
    <row r="28" spans="1:10" s="8" customFormat="1" ht="33.75" x14ac:dyDescent="0.2">
      <c r="A28" s="12" t="s">
        <v>42</v>
      </c>
      <c r="B28" s="21" t="s">
        <v>214</v>
      </c>
      <c r="C28" s="21" t="s">
        <v>215</v>
      </c>
      <c r="D28" s="21" t="s">
        <v>216</v>
      </c>
      <c r="E28" s="12" t="s">
        <v>48</v>
      </c>
      <c r="F28" s="22" t="s">
        <v>217</v>
      </c>
      <c r="G28" s="23">
        <v>442.66953999999998</v>
      </c>
      <c r="H28" s="19">
        <f t="shared" si="0"/>
        <v>33098.4015058</v>
      </c>
      <c r="I28" s="24"/>
      <c r="J28" s="23"/>
    </row>
    <row r="29" spans="1:10" s="8" customFormat="1" ht="22.5" x14ac:dyDescent="0.2">
      <c r="A29" s="12" t="s">
        <v>44</v>
      </c>
      <c r="B29" s="21" t="s">
        <v>218</v>
      </c>
      <c r="C29" s="21" t="s">
        <v>168</v>
      </c>
      <c r="D29" s="21" t="s">
        <v>219</v>
      </c>
      <c r="E29" s="12" t="s">
        <v>43</v>
      </c>
      <c r="F29" s="22" t="s">
        <v>220</v>
      </c>
      <c r="G29" s="23">
        <v>41.872589999999988</v>
      </c>
      <c r="H29" s="19">
        <f t="shared" si="0"/>
        <v>7269.0816239999976</v>
      </c>
      <c r="I29" s="24"/>
      <c r="J29" s="23"/>
    </row>
    <row r="30" spans="1:10" s="8" customFormat="1" ht="22.5" x14ac:dyDescent="0.2">
      <c r="A30" s="16" t="s">
        <v>45</v>
      </c>
      <c r="B30" s="17" t="s">
        <v>221</v>
      </c>
      <c r="C30" s="17" t="s">
        <v>222</v>
      </c>
      <c r="D30" s="17" t="s">
        <v>223</v>
      </c>
      <c r="E30" s="16" t="s">
        <v>9</v>
      </c>
      <c r="F30" s="18" t="s">
        <v>224</v>
      </c>
      <c r="G30" s="19">
        <v>6017.7581250000003</v>
      </c>
      <c r="H30" s="19">
        <f t="shared" si="0"/>
        <v>2088.1620693750001</v>
      </c>
      <c r="I30" s="20"/>
      <c r="J30" s="19"/>
    </row>
    <row r="31" spans="1:10" s="8" customFormat="1" ht="22.5" x14ac:dyDescent="0.2">
      <c r="A31" s="16" t="s">
        <v>46</v>
      </c>
      <c r="B31" s="17" t="s">
        <v>225</v>
      </c>
      <c r="C31" s="17" t="s">
        <v>140</v>
      </c>
      <c r="D31" s="17" t="s">
        <v>226</v>
      </c>
      <c r="E31" s="16" t="s">
        <v>9</v>
      </c>
      <c r="F31" s="18" t="s">
        <v>227</v>
      </c>
      <c r="G31" s="19">
        <v>5715.1627250000001</v>
      </c>
      <c r="H31" s="19">
        <f t="shared" si="0"/>
        <v>14390.779741549999</v>
      </c>
      <c r="I31" s="20"/>
      <c r="J31" s="19"/>
    </row>
    <row r="32" spans="1:10" s="8" customFormat="1" ht="22.5" x14ac:dyDescent="0.2">
      <c r="A32" s="16" t="s">
        <v>49</v>
      </c>
      <c r="B32" s="17" t="s">
        <v>228</v>
      </c>
      <c r="C32" s="17" t="s">
        <v>140</v>
      </c>
      <c r="D32" s="17" t="s">
        <v>229</v>
      </c>
      <c r="E32" s="16" t="s">
        <v>9</v>
      </c>
      <c r="F32" s="18" t="s">
        <v>230</v>
      </c>
      <c r="G32" s="19">
        <v>5586.0314899999994</v>
      </c>
      <c r="H32" s="19">
        <f t="shared" si="0"/>
        <v>6317.8016151899992</v>
      </c>
      <c r="I32" s="20"/>
      <c r="J32" s="19"/>
    </row>
    <row r="33" spans="1:10" s="8" customFormat="1" ht="22.5" x14ac:dyDescent="0.2">
      <c r="A33" s="16" t="s">
        <v>51</v>
      </c>
      <c r="B33" s="17" t="s">
        <v>231</v>
      </c>
      <c r="C33" s="17" t="s">
        <v>140</v>
      </c>
      <c r="D33" s="17" t="s">
        <v>232</v>
      </c>
      <c r="E33" s="16" t="s">
        <v>9</v>
      </c>
      <c r="F33" s="18" t="s">
        <v>233</v>
      </c>
      <c r="G33" s="19">
        <v>5531.9391349999996</v>
      </c>
      <c r="H33" s="19">
        <f t="shared" si="0"/>
        <v>11274.091957129998</v>
      </c>
      <c r="I33" s="20"/>
      <c r="J33" s="19"/>
    </row>
    <row r="34" spans="1:10" s="8" customFormat="1" ht="22.5" x14ac:dyDescent="0.2">
      <c r="A34" s="16" t="s">
        <v>52</v>
      </c>
      <c r="B34" s="17" t="s">
        <v>234</v>
      </c>
      <c r="C34" s="17" t="s">
        <v>140</v>
      </c>
      <c r="D34" s="17" t="s">
        <v>235</v>
      </c>
      <c r="E34" s="16" t="s">
        <v>9</v>
      </c>
      <c r="F34" s="18" t="s">
        <v>236</v>
      </c>
      <c r="G34" s="19">
        <v>5532.9591349999992</v>
      </c>
      <c r="H34" s="19">
        <f t="shared" si="0"/>
        <v>2932.4683415499999</v>
      </c>
      <c r="I34" s="20"/>
      <c r="J34" s="19"/>
    </row>
    <row r="35" spans="1:10" s="8" customFormat="1" ht="22.5" x14ac:dyDescent="0.2">
      <c r="A35" s="16" t="s">
        <v>53</v>
      </c>
      <c r="B35" s="17" t="s">
        <v>237</v>
      </c>
      <c r="C35" s="17" t="s">
        <v>141</v>
      </c>
      <c r="D35" s="17" t="s">
        <v>238</v>
      </c>
      <c r="E35" s="16" t="s">
        <v>9</v>
      </c>
      <c r="F35" s="18" t="s">
        <v>239</v>
      </c>
      <c r="G35" s="19">
        <v>6008.398404999999</v>
      </c>
      <c r="H35" s="19">
        <f t="shared" si="0"/>
        <v>270.37792822499995</v>
      </c>
      <c r="I35" s="20"/>
      <c r="J35" s="19"/>
    </row>
    <row r="36" spans="1:10" s="8" customFormat="1" ht="22.5" x14ac:dyDescent="0.2">
      <c r="A36" s="16" t="s">
        <v>54</v>
      </c>
      <c r="B36" s="17" t="s">
        <v>240</v>
      </c>
      <c r="C36" s="17" t="s">
        <v>141</v>
      </c>
      <c r="D36" s="17" t="s">
        <v>241</v>
      </c>
      <c r="E36" s="16" t="s">
        <v>9</v>
      </c>
      <c r="F36" s="18" t="s">
        <v>242</v>
      </c>
      <c r="G36" s="19">
        <v>5705.0236000000004</v>
      </c>
      <c r="H36" s="19">
        <f t="shared" si="0"/>
        <v>108.39544840000001</v>
      </c>
      <c r="I36" s="20"/>
      <c r="J36" s="19"/>
    </row>
    <row r="37" spans="1:10" s="8" customFormat="1" ht="33.75" x14ac:dyDescent="0.2">
      <c r="A37" s="12" t="s">
        <v>55</v>
      </c>
      <c r="B37" s="21" t="s">
        <v>243</v>
      </c>
      <c r="C37" s="21" t="s">
        <v>244</v>
      </c>
      <c r="D37" s="21" t="s">
        <v>245</v>
      </c>
      <c r="E37" s="12" t="s">
        <v>9</v>
      </c>
      <c r="F37" s="22" t="s">
        <v>246</v>
      </c>
      <c r="G37" s="23">
        <v>9595.5751999999993</v>
      </c>
      <c r="H37" s="19">
        <f t="shared" si="0"/>
        <v>175570.23943439999</v>
      </c>
      <c r="I37" s="24"/>
      <c r="J37" s="23"/>
    </row>
    <row r="38" spans="1:10" s="8" customFormat="1" ht="22.5" x14ac:dyDescent="0.2">
      <c r="A38" s="16" t="s">
        <v>56</v>
      </c>
      <c r="B38" s="17" t="s">
        <v>247</v>
      </c>
      <c r="C38" s="17" t="s">
        <v>248</v>
      </c>
      <c r="D38" s="17" t="s">
        <v>249</v>
      </c>
      <c r="E38" s="16" t="s">
        <v>138</v>
      </c>
      <c r="F38" s="18" t="s">
        <v>250</v>
      </c>
      <c r="G38" s="19">
        <v>0.56943499999999991</v>
      </c>
      <c r="H38" s="19">
        <f t="shared" si="0"/>
        <v>10418.952194999998</v>
      </c>
      <c r="I38" s="20"/>
      <c r="J38" s="19"/>
    </row>
    <row r="39" spans="1:10" s="8" customFormat="1" ht="33.75" x14ac:dyDescent="0.2">
      <c r="A39" s="16" t="s">
        <v>57</v>
      </c>
      <c r="B39" s="17" t="s">
        <v>251</v>
      </c>
      <c r="C39" s="17" t="s">
        <v>252</v>
      </c>
      <c r="D39" s="17" t="s">
        <v>253</v>
      </c>
      <c r="E39" s="16" t="s">
        <v>138</v>
      </c>
      <c r="F39" s="18" t="s">
        <v>250</v>
      </c>
      <c r="G39" s="19">
        <v>3.9556199999999997</v>
      </c>
      <c r="H39" s="19">
        <f t="shared" si="0"/>
        <v>72375.979139999996</v>
      </c>
      <c r="I39" s="20"/>
      <c r="J39" s="19"/>
    </row>
    <row r="40" spans="1:10" s="8" customFormat="1" ht="12" x14ac:dyDescent="0.2">
      <c r="A40" s="16"/>
      <c r="B40" s="17"/>
      <c r="C40" s="17" t="s">
        <v>254</v>
      </c>
      <c r="D40" s="17"/>
      <c r="E40" s="16"/>
      <c r="F40" s="18"/>
      <c r="G40" s="54"/>
      <c r="H40" s="19"/>
      <c r="I40" s="19"/>
      <c r="J40" s="19"/>
    </row>
    <row r="41" spans="1:10" s="8" customFormat="1" ht="33.75" x14ac:dyDescent="0.2">
      <c r="A41" s="16" t="s">
        <v>58</v>
      </c>
      <c r="B41" s="17" t="s">
        <v>255</v>
      </c>
      <c r="C41" s="17" t="s">
        <v>215</v>
      </c>
      <c r="D41" s="17" t="s">
        <v>256</v>
      </c>
      <c r="E41" s="16" t="s">
        <v>48</v>
      </c>
      <c r="F41" s="18" t="s">
        <v>257</v>
      </c>
      <c r="G41" s="55">
        <v>442.66953999999998</v>
      </c>
      <c r="H41" s="19">
        <f t="shared" ref="H41:H73" si="1">G41*F41</f>
        <v>101.8139942</v>
      </c>
      <c r="I41" s="20"/>
      <c r="J41" s="19"/>
    </row>
    <row r="42" spans="1:10" s="8" customFormat="1" ht="22.5" x14ac:dyDescent="0.2">
      <c r="A42" s="16" t="s">
        <v>59</v>
      </c>
      <c r="B42" s="17" t="s">
        <v>258</v>
      </c>
      <c r="C42" s="17" t="s">
        <v>168</v>
      </c>
      <c r="D42" s="17" t="s">
        <v>219</v>
      </c>
      <c r="E42" s="16" t="s">
        <v>43</v>
      </c>
      <c r="F42" s="18" t="s">
        <v>259</v>
      </c>
      <c r="G42" s="19">
        <v>41.872589999999988</v>
      </c>
      <c r="H42" s="19">
        <f t="shared" si="1"/>
        <v>100.49421599999997</v>
      </c>
      <c r="I42" s="20"/>
      <c r="J42" s="19"/>
    </row>
    <row r="43" spans="1:10" s="8" customFormat="1" ht="22.5" x14ac:dyDescent="0.2">
      <c r="A43" s="16" t="s">
        <v>60</v>
      </c>
      <c r="B43" s="17" t="s">
        <v>260</v>
      </c>
      <c r="C43" s="17" t="s">
        <v>261</v>
      </c>
      <c r="D43" s="17" t="s">
        <v>262</v>
      </c>
      <c r="E43" s="16" t="s">
        <v>48</v>
      </c>
      <c r="F43" s="18" t="s">
        <v>263</v>
      </c>
      <c r="G43" s="19">
        <v>600.71452000000011</v>
      </c>
      <c r="H43" s="19">
        <f t="shared" si="1"/>
        <v>6.007145200000001</v>
      </c>
      <c r="I43" s="20"/>
      <c r="J43" s="19"/>
    </row>
    <row r="44" spans="1:10" s="8" customFormat="1" ht="22.5" x14ac:dyDescent="0.2">
      <c r="A44" s="16" t="s">
        <v>61</v>
      </c>
      <c r="B44" s="17" t="s">
        <v>264</v>
      </c>
      <c r="C44" s="17" t="s">
        <v>222</v>
      </c>
      <c r="D44" s="17" t="s">
        <v>265</v>
      </c>
      <c r="E44" s="16" t="s">
        <v>9</v>
      </c>
      <c r="F44" s="18" t="s">
        <v>266</v>
      </c>
      <c r="G44" s="19">
        <v>6017.7581250000003</v>
      </c>
      <c r="H44" s="19">
        <f t="shared" si="1"/>
        <v>30.088790625000001</v>
      </c>
      <c r="I44" s="20"/>
      <c r="J44" s="19"/>
    </row>
    <row r="45" spans="1:10" s="8" customFormat="1" ht="33.75" x14ac:dyDescent="0.2">
      <c r="A45" s="16" t="s">
        <v>62</v>
      </c>
      <c r="B45" s="17" t="s">
        <v>267</v>
      </c>
      <c r="C45" s="17" t="s">
        <v>268</v>
      </c>
      <c r="D45" s="17" t="s">
        <v>269</v>
      </c>
      <c r="E45" s="16" t="s">
        <v>9</v>
      </c>
      <c r="F45" s="18" t="s">
        <v>270</v>
      </c>
      <c r="G45" s="19">
        <v>8211.5241399999995</v>
      </c>
      <c r="H45" s="19">
        <f t="shared" si="1"/>
        <v>1872.2275039199999</v>
      </c>
      <c r="I45" s="20"/>
      <c r="J45" s="19"/>
    </row>
    <row r="46" spans="1:10" s="8" customFormat="1" ht="22.5" x14ac:dyDescent="0.2">
      <c r="A46" s="16" t="s">
        <v>63</v>
      </c>
      <c r="B46" s="17" t="s">
        <v>271</v>
      </c>
      <c r="C46" s="17" t="s">
        <v>248</v>
      </c>
      <c r="D46" s="17" t="s">
        <v>272</v>
      </c>
      <c r="E46" s="16" t="s">
        <v>138</v>
      </c>
      <c r="F46" s="18" t="s">
        <v>273</v>
      </c>
      <c r="G46" s="19">
        <v>0.56943499999999991</v>
      </c>
      <c r="H46" s="19">
        <f t="shared" si="1"/>
        <v>130.03617659999998</v>
      </c>
      <c r="I46" s="20"/>
      <c r="J46" s="19"/>
    </row>
    <row r="47" spans="1:10" s="8" customFormat="1" ht="33.75" x14ac:dyDescent="0.2">
      <c r="A47" s="16" t="s">
        <v>64</v>
      </c>
      <c r="B47" s="17" t="s">
        <v>274</v>
      </c>
      <c r="C47" s="17" t="s">
        <v>252</v>
      </c>
      <c r="D47" s="17" t="s">
        <v>275</v>
      </c>
      <c r="E47" s="16" t="s">
        <v>138</v>
      </c>
      <c r="F47" s="18" t="s">
        <v>273</v>
      </c>
      <c r="G47" s="19">
        <v>3.9556199999999997</v>
      </c>
      <c r="H47" s="19">
        <f t="shared" si="1"/>
        <v>903.30538319999994</v>
      </c>
      <c r="I47" s="20"/>
      <c r="J47" s="19"/>
    </row>
    <row r="48" spans="1:10" s="8" customFormat="1" ht="12" x14ac:dyDescent="0.2">
      <c r="A48" s="16"/>
      <c r="B48" s="17"/>
      <c r="C48" s="17" t="s">
        <v>276</v>
      </c>
      <c r="D48" s="17"/>
      <c r="E48" s="16"/>
      <c r="F48" s="18"/>
      <c r="G48" s="54"/>
      <c r="H48" s="19"/>
      <c r="I48" s="19"/>
      <c r="J48" s="19"/>
    </row>
    <row r="49" spans="1:10" s="8" customFormat="1" ht="22.5" x14ac:dyDescent="0.2">
      <c r="A49" s="16" t="s">
        <v>65</v>
      </c>
      <c r="B49" s="17" t="s">
        <v>277</v>
      </c>
      <c r="C49" s="17" t="s">
        <v>200</v>
      </c>
      <c r="D49" s="17" t="s">
        <v>278</v>
      </c>
      <c r="E49" s="16" t="s">
        <v>48</v>
      </c>
      <c r="F49" s="18" t="s">
        <v>279</v>
      </c>
      <c r="G49" s="19">
        <f>G9</f>
        <v>3.09</v>
      </c>
      <c r="H49" s="19">
        <f t="shared" si="1"/>
        <v>3941.6967</v>
      </c>
      <c r="I49" s="20"/>
      <c r="J49" s="19"/>
    </row>
    <row r="50" spans="1:10" s="8" customFormat="1" ht="22.5" x14ac:dyDescent="0.2">
      <c r="A50" s="16" t="s">
        <v>66</v>
      </c>
      <c r="B50" s="17" t="s">
        <v>145</v>
      </c>
      <c r="C50" s="17" t="s">
        <v>50</v>
      </c>
      <c r="D50" s="17" t="s">
        <v>280</v>
      </c>
      <c r="E50" s="16" t="s">
        <v>48</v>
      </c>
      <c r="F50" s="18" t="s">
        <v>281</v>
      </c>
      <c r="G50" s="56">
        <f>G10</f>
        <v>13.038135</v>
      </c>
      <c r="H50" s="19">
        <f t="shared" si="1"/>
        <v>12386.7497754</v>
      </c>
      <c r="I50" s="20"/>
      <c r="J50" s="19"/>
    </row>
    <row r="51" spans="1:10" s="8" customFormat="1" ht="22.5" x14ac:dyDescent="0.2">
      <c r="A51" s="16" t="s">
        <v>67</v>
      </c>
      <c r="B51" s="17" t="s">
        <v>282</v>
      </c>
      <c r="C51" s="17" t="s">
        <v>157</v>
      </c>
      <c r="D51" s="17" t="s">
        <v>158</v>
      </c>
      <c r="E51" s="16" t="s">
        <v>48</v>
      </c>
      <c r="F51" s="18" t="s">
        <v>283</v>
      </c>
      <c r="G51" s="19">
        <v>7.1484149999999991</v>
      </c>
      <c r="H51" s="19">
        <f t="shared" si="1"/>
        <v>1308.7318181999999</v>
      </c>
      <c r="I51" s="20"/>
      <c r="J51" s="19"/>
    </row>
    <row r="52" spans="1:10" s="8" customFormat="1" ht="22.5" x14ac:dyDescent="0.2">
      <c r="A52" s="12" t="s">
        <v>68</v>
      </c>
      <c r="B52" s="21" t="s">
        <v>284</v>
      </c>
      <c r="C52" s="21" t="s">
        <v>161</v>
      </c>
      <c r="D52" s="21" t="s">
        <v>278</v>
      </c>
      <c r="E52" s="12" t="s">
        <v>43</v>
      </c>
      <c r="F52" s="22" t="s">
        <v>285</v>
      </c>
      <c r="G52" s="23">
        <v>8.7067199999999971</v>
      </c>
      <c r="H52" s="19">
        <f t="shared" si="1"/>
        <v>4086.4119647999983</v>
      </c>
      <c r="I52" s="23"/>
      <c r="J52" s="23"/>
    </row>
    <row r="53" spans="1:10" s="8" customFormat="1" ht="22.5" x14ac:dyDescent="0.2">
      <c r="A53" s="16" t="s">
        <v>69</v>
      </c>
      <c r="B53" s="17" t="s">
        <v>286</v>
      </c>
      <c r="C53" s="17" t="s">
        <v>287</v>
      </c>
      <c r="D53" s="17" t="s">
        <v>288</v>
      </c>
      <c r="E53" s="16" t="s">
        <v>48</v>
      </c>
      <c r="F53" s="18" t="s">
        <v>289</v>
      </c>
      <c r="G53" s="19">
        <v>588.00600499999996</v>
      </c>
      <c r="H53" s="19">
        <f t="shared" si="1"/>
        <v>12959.652350199998</v>
      </c>
      <c r="I53" s="20"/>
      <c r="J53" s="19"/>
    </row>
    <row r="54" spans="1:10" s="8" customFormat="1" ht="22.5" x14ac:dyDescent="0.2">
      <c r="A54" s="16" t="s">
        <v>70</v>
      </c>
      <c r="B54" s="17" t="s">
        <v>290</v>
      </c>
      <c r="C54" s="17" t="s">
        <v>291</v>
      </c>
      <c r="D54" s="17" t="s">
        <v>292</v>
      </c>
      <c r="E54" s="16" t="s">
        <v>43</v>
      </c>
      <c r="F54" s="18" t="s">
        <v>293</v>
      </c>
      <c r="G54" s="19">
        <v>36.934635</v>
      </c>
      <c r="H54" s="19">
        <f t="shared" si="1"/>
        <v>1339.2498650999999</v>
      </c>
      <c r="I54" s="20"/>
      <c r="J54" s="19"/>
    </row>
    <row r="55" spans="1:10" s="8" customFormat="1" ht="22.5" x14ac:dyDescent="0.2">
      <c r="A55" s="16" t="s">
        <v>71</v>
      </c>
      <c r="B55" s="17" t="s">
        <v>294</v>
      </c>
      <c r="C55" s="17" t="s">
        <v>295</v>
      </c>
      <c r="D55" s="17" t="s">
        <v>296</v>
      </c>
      <c r="E55" s="16" t="s">
        <v>48</v>
      </c>
      <c r="F55" s="18" t="s">
        <v>297</v>
      </c>
      <c r="G55" s="19">
        <v>476.57049000000001</v>
      </c>
      <c r="H55" s="19">
        <f t="shared" si="1"/>
        <v>16756.2184284</v>
      </c>
      <c r="I55" s="20"/>
      <c r="J55" s="19"/>
    </row>
    <row r="56" spans="1:10" s="8" customFormat="1" ht="22.5" x14ac:dyDescent="0.2">
      <c r="A56" s="16" t="s">
        <v>72</v>
      </c>
      <c r="B56" s="17" t="s">
        <v>298</v>
      </c>
      <c r="C56" s="17" t="s">
        <v>299</v>
      </c>
      <c r="D56" s="17" t="s">
        <v>300</v>
      </c>
      <c r="E56" s="16" t="s">
        <v>43</v>
      </c>
      <c r="F56" s="18" t="s">
        <v>301</v>
      </c>
      <c r="G56" s="23">
        <v>54.328645000000002</v>
      </c>
      <c r="H56" s="19">
        <f t="shared" si="1"/>
        <v>3622.09076215</v>
      </c>
      <c r="I56" s="20"/>
      <c r="J56" s="19"/>
    </row>
    <row r="57" spans="1:10" s="8" customFormat="1" ht="33.75" x14ac:dyDescent="0.2">
      <c r="A57" s="16" t="s">
        <v>73</v>
      </c>
      <c r="B57" s="17" t="s">
        <v>302</v>
      </c>
      <c r="C57" s="17" t="s">
        <v>287</v>
      </c>
      <c r="D57" s="17" t="s">
        <v>303</v>
      </c>
      <c r="E57" s="16" t="s">
        <v>48</v>
      </c>
      <c r="F57" s="18" t="s">
        <v>304</v>
      </c>
      <c r="G57" s="19">
        <v>495.47741000000002</v>
      </c>
      <c r="H57" s="19">
        <f t="shared" si="1"/>
        <v>38320.2228894</v>
      </c>
      <c r="I57" s="20"/>
      <c r="J57" s="19"/>
    </row>
    <row r="58" spans="1:10" s="8" customFormat="1" ht="22.5" x14ac:dyDescent="0.2">
      <c r="A58" s="16" t="s">
        <v>74</v>
      </c>
      <c r="B58" s="17" t="s">
        <v>305</v>
      </c>
      <c r="C58" s="17" t="s">
        <v>291</v>
      </c>
      <c r="D58" s="17" t="s">
        <v>306</v>
      </c>
      <c r="E58" s="16" t="s">
        <v>43</v>
      </c>
      <c r="F58" s="18" t="s">
        <v>307</v>
      </c>
      <c r="G58" s="19">
        <v>85.83621500000001</v>
      </c>
      <c r="H58" s="19">
        <f t="shared" si="1"/>
        <v>54113.725022450002</v>
      </c>
      <c r="I58" s="20"/>
      <c r="J58" s="19"/>
    </row>
    <row r="59" spans="1:10" s="8" customFormat="1" ht="45" x14ac:dyDescent="0.2">
      <c r="A59" s="16" t="s">
        <v>75</v>
      </c>
      <c r="B59" s="17" t="s">
        <v>308</v>
      </c>
      <c r="C59" s="17" t="s">
        <v>309</v>
      </c>
      <c r="D59" s="17" t="s">
        <v>310</v>
      </c>
      <c r="E59" s="16" t="s">
        <v>48</v>
      </c>
      <c r="F59" s="18" t="s">
        <v>311</v>
      </c>
      <c r="G59" s="19">
        <v>489.86463499999996</v>
      </c>
      <c r="H59" s="19">
        <f t="shared" si="1"/>
        <v>10919.082714149999</v>
      </c>
      <c r="I59" s="20"/>
      <c r="J59" s="19"/>
    </row>
    <row r="60" spans="1:10" s="8" customFormat="1" ht="22.5" x14ac:dyDescent="0.2">
      <c r="A60" s="16" t="s">
        <v>76</v>
      </c>
      <c r="B60" s="17" t="s">
        <v>312</v>
      </c>
      <c r="C60" s="17" t="s">
        <v>313</v>
      </c>
      <c r="D60" s="17" t="s">
        <v>314</v>
      </c>
      <c r="E60" s="16" t="s">
        <v>43</v>
      </c>
      <c r="F60" s="18" t="s">
        <v>315</v>
      </c>
      <c r="G60" s="19">
        <v>92.678049999999999</v>
      </c>
      <c r="H60" s="19">
        <f t="shared" si="1"/>
        <v>4681.1683054999994</v>
      </c>
      <c r="I60" s="20"/>
      <c r="J60" s="19"/>
    </row>
    <row r="61" spans="1:10" s="8" customFormat="1" ht="33.75" x14ac:dyDescent="0.2">
      <c r="A61" s="16" t="s">
        <v>77</v>
      </c>
      <c r="B61" s="17" t="s">
        <v>316</v>
      </c>
      <c r="C61" s="17" t="s">
        <v>295</v>
      </c>
      <c r="D61" s="17" t="s">
        <v>317</v>
      </c>
      <c r="E61" s="16" t="s">
        <v>48</v>
      </c>
      <c r="F61" s="18" t="s">
        <v>318</v>
      </c>
      <c r="G61" s="19">
        <v>466.68049000000002</v>
      </c>
      <c r="H61" s="19">
        <f t="shared" si="1"/>
        <v>6094.8471994000001</v>
      </c>
      <c r="I61" s="20"/>
      <c r="J61" s="19"/>
    </row>
    <row r="62" spans="1:10" s="8" customFormat="1" ht="22.5" x14ac:dyDescent="0.2">
      <c r="A62" s="16" t="s">
        <v>78</v>
      </c>
      <c r="B62" s="17" t="s">
        <v>319</v>
      </c>
      <c r="C62" s="17" t="s">
        <v>299</v>
      </c>
      <c r="D62" s="17" t="s">
        <v>320</v>
      </c>
      <c r="E62" s="16" t="s">
        <v>43</v>
      </c>
      <c r="F62" s="18" t="s">
        <v>321</v>
      </c>
      <c r="G62" s="19">
        <v>54.328645000000002</v>
      </c>
      <c r="H62" s="19">
        <f t="shared" si="1"/>
        <v>2088.9364002500001</v>
      </c>
      <c r="I62" s="20"/>
      <c r="J62" s="19"/>
    </row>
    <row r="63" spans="1:10" s="8" customFormat="1" ht="33.75" x14ac:dyDescent="0.2">
      <c r="A63" s="16" t="s">
        <v>79</v>
      </c>
      <c r="B63" s="17" t="s">
        <v>322</v>
      </c>
      <c r="C63" s="17" t="s">
        <v>323</v>
      </c>
      <c r="D63" s="17" t="s">
        <v>324</v>
      </c>
      <c r="E63" s="16" t="s">
        <v>48</v>
      </c>
      <c r="F63" s="18" t="s">
        <v>325</v>
      </c>
      <c r="G63" s="19">
        <v>743.12918999999999</v>
      </c>
      <c r="H63" s="19">
        <f t="shared" si="1"/>
        <v>13510.0886742</v>
      </c>
      <c r="I63" s="20"/>
      <c r="J63" s="19"/>
    </row>
    <row r="64" spans="1:10" s="8" customFormat="1" ht="22.5" x14ac:dyDescent="0.2">
      <c r="A64" s="16" t="s">
        <v>80</v>
      </c>
      <c r="B64" s="17" t="s">
        <v>326</v>
      </c>
      <c r="C64" s="17" t="s">
        <v>327</v>
      </c>
      <c r="D64" s="17" t="s">
        <v>328</v>
      </c>
      <c r="E64" s="16" t="s">
        <v>43</v>
      </c>
      <c r="F64" s="18">
        <v>174.8</v>
      </c>
      <c r="G64" s="19">
        <v>29.483975000000004</v>
      </c>
      <c r="H64" s="19">
        <f t="shared" si="1"/>
        <v>5153.7988300000015</v>
      </c>
      <c r="I64" s="20"/>
      <c r="J64" s="19"/>
    </row>
    <row r="65" spans="1:10" s="8" customFormat="1" ht="22.5" x14ac:dyDescent="0.2">
      <c r="A65" s="16" t="s">
        <v>81</v>
      </c>
      <c r="B65" s="17" t="s">
        <v>329</v>
      </c>
      <c r="C65" s="17" t="s">
        <v>330</v>
      </c>
      <c r="D65" s="17" t="s">
        <v>331</v>
      </c>
      <c r="E65" s="16" t="s">
        <v>9</v>
      </c>
      <c r="F65" s="18" t="s">
        <v>332</v>
      </c>
      <c r="G65" s="19">
        <v>6752.5279950000004</v>
      </c>
      <c r="H65" s="19">
        <f t="shared" si="1"/>
        <v>351.13145573999998</v>
      </c>
      <c r="I65" s="20"/>
      <c r="J65" s="19"/>
    </row>
    <row r="66" spans="1:10" s="8" customFormat="1" ht="22.5" x14ac:dyDescent="0.2">
      <c r="A66" s="16" t="s">
        <v>82</v>
      </c>
      <c r="B66" s="17" t="s">
        <v>333</v>
      </c>
      <c r="C66" s="17" t="s">
        <v>330</v>
      </c>
      <c r="D66" s="17" t="s">
        <v>334</v>
      </c>
      <c r="E66" s="16" t="s">
        <v>9</v>
      </c>
      <c r="F66" s="18" t="s">
        <v>335</v>
      </c>
      <c r="G66" s="19">
        <v>6740.9579949999998</v>
      </c>
      <c r="H66" s="19">
        <f t="shared" si="1"/>
        <v>134.81915989999999</v>
      </c>
      <c r="I66" s="20"/>
      <c r="J66" s="19"/>
    </row>
    <row r="67" spans="1:10" s="8" customFormat="1" ht="22.5" x14ac:dyDescent="0.2">
      <c r="A67" s="16" t="s">
        <v>83</v>
      </c>
      <c r="B67" s="17" t="s">
        <v>336</v>
      </c>
      <c r="C67" s="17" t="s">
        <v>330</v>
      </c>
      <c r="D67" s="17" t="s">
        <v>226</v>
      </c>
      <c r="E67" s="16" t="s">
        <v>9</v>
      </c>
      <c r="F67" s="18" t="s">
        <v>337</v>
      </c>
      <c r="G67" s="19">
        <v>6328.5979950000001</v>
      </c>
      <c r="H67" s="19">
        <f t="shared" si="1"/>
        <v>2050.4657503799999</v>
      </c>
      <c r="I67" s="20"/>
      <c r="J67" s="19"/>
    </row>
    <row r="68" spans="1:10" s="8" customFormat="1" ht="22.5" x14ac:dyDescent="0.2">
      <c r="A68" s="16" t="s">
        <v>84</v>
      </c>
      <c r="B68" s="17" t="s">
        <v>338</v>
      </c>
      <c r="C68" s="17" t="s">
        <v>330</v>
      </c>
      <c r="D68" s="17" t="s">
        <v>339</v>
      </c>
      <c r="E68" s="16" t="s">
        <v>9</v>
      </c>
      <c r="F68" s="18" t="s">
        <v>340</v>
      </c>
      <c r="G68" s="19">
        <v>5512.5979950000001</v>
      </c>
      <c r="H68" s="19">
        <f t="shared" si="1"/>
        <v>46338.898745970007</v>
      </c>
      <c r="I68" s="20"/>
      <c r="J68" s="19"/>
    </row>
    <row r="69" spans="1:10" s="8" customFormat="1" ht="22.5" x14ac:dyDescent="0.2">
      <c r="A69" s="16" t="s">
        <v>85</v>
      </c>
      <c r="B69" s="17" t="s">
        <v>341</v>
      </c>
      <c r="C69" s="17" t="s">
        <v>330</v>
      </c>
      <c r="D69" s="17" t="s">
        <v>342</v>
      </c>
      <c r="E69" s="16" t="s">
        <v>9</v>
      </c>
      <c r="F69" s="18" t="s">
        <v>343</v>
      </c>
      <c r="G69" s="19">
        <v>6014.1503249999996</v>
      </c>
      <c r="H69" s="19">
        <f t="shared" si="1"/>
        <v>10945.753591499999</v>
      </c>
      <c r="I69" s="20"/>
      <c r="J69" s="19"/>
    </row>
    <row r="70" spans="1:10" s="8" customFormat="1" ht="22.5" x14ac:dyDescent="0.2">
      <c r="A70" s="16" t="s">
        <v>86</v>
      </c>
      <c r="B70" s="17" t="s">
        <v>344</v>
      </c>
      <c r="C70" s="17" t="s">
        <v>330</v>
      </c>
      <c r="D70" s="17" t="s">
        <v>229</v>
      </c>
      <c r="E70" s="16" t="s">
        <v>9</v>
      </c>
      <c r="F70" s="18" t="s">
        <v>345</v>
      </c>
      <c r="G70" s="19">
        <v>6014.1503249999996</v>
      </c>
      <c r="H70" s="19">
        <f t="shared" si="1"/>
        <v>2267.3346725249999</v>
      </c>
      <c r="I70" s="20"/>
      <c r="J70" s="19"/>
    </row>
    <row r="71" spans="1:10" s="8" customFormat="1" ht="22.5" x14ac:dyDescent="0.2">
      <c r="A71" s="16" t="s">
        <v>87</v>
      </c>
      <c r="B71" s="17" t="s">
        <v>346</v>
      </c>
      <c r="C71" s="17" t="s">
        <v>330</v>
      </c>
      <c r="D71" s="17" t="s">
        <v>347</v>
      </c>
      <c r="E71" s="16" t="s">
        <v>9</v>
      </c>
      <c r="F71" s="18" t="s">
        <v>348</v>
      </c>
      <c r="G71" s="19">
        <v>6024.5503250000002</v>
      </c>
      <c r="H71" s="19">
        <f t="shared" si="1"/>
        <v>2247.1572712249999</v>
      </c>
      <c r="I71" s="20"/>
      <c r="J71" s="19"/>
    </row>
    <row r="72" spans="1:10" s="8" customFormat="1" ht="22.5" x14ac:dyDescent="0.2">
      <c r="A72" s="16" t="s">
        <v>88</v>
      </c>
      <c r="B72" s="17" t="s">
        <v>142</v>
      </c>
      <c r="C72" s="17" t="s">
        <v>136</v>
      </c>
      <c r="D72" s="17" t="s">
        <v>349</v>
      </c>
      <c r="E72" s="16" t="s">
        <v>137</v>
      </c>
      <c r="F72" s="18">
        <v>1</v>
      </c>
      <c r="G72" s="19">
        <v>5327.7981599999994</v>
      </c>
      <c r="H72" s="19">
        <f t="shared" si="1"/>
        <v>5327.7981599999994</v>
      </c>
      <c r="I72" s="20"/>
      <c r="J72" s="19"/>
    </row>
    <row r="73" spans="1:10" s="8" customFormat="1" ht="22.5" x14ac:dyDescent="0.2">
      <c r="A73" s="16" t="s">
        <v>89</v>
      </c>
      <c r="B73" s="17" t="s">
        <v>146</v>
      </c>
      <c r="C73" s="17" t="s">
        <v>136</v>
      </c>
      <c r="D73" s="17" t="s">
        <v>350</v>
      </c>
      <c r="E73" s="16" t="s">
        <v>137</v>
      </c>
      <c r="F73" s="18">
        <v>1</v>
      </c>
      <c r="G73" s="19">
        <v>6479.2341549999992</v>
      </c>
      <c r="H73" s="19">
        <f t="shared" si="1"/>
        <v>6479.2341549999992</v>
      </c>
      <c r="I73" s="20"/>
      <c r="J73" s="19"/>
    </row>
    <row r="74" spans="1:10" s="8" customFormat="1" ht="22.5" x14ac:dyDescent="0.2">
      <c r="A74" s="25"/>
      <c r="B74" s="26" t="s">
        <v>351</v>
      </c>
      <c r="C74" s="26" t="s">
        <v>352</v>
      </c>
      <c r="D74" s="26"/>
      <c r="E74" s="25"/>
      <c r="F74" s="27"/>
      <c r="G74" s="15"/>
      <c r="H74" s="15"/>
      <c r="I74" s="15"/>
      <c r="J74" s="15"/>
    </row>
    <row r="75" spans="1:10" s="8" customFormat="1" ht="56.25" x14ac:dyDescent="0.2">
      <c r="A75" s="16" t="s">
        <v>5</v>
      </c>
      <c r="B75" s="17" t="s">
        <v>353</v>
      </c>
      <c r="C75" s="17" t="s">
        <v>354</v>
      </c>
      <c r="D75" s="17" t="s">
        <v>355</v>
      </c>
      <c r="E75" s="16" t="s">
        <v>27</v>
      </c>
      <c r="F75" s="18" t="s">
        <v>356</v>
      </c>
      <c r="G75" s="19">
        <v>16.852780000000003</v>
      </c>
      <c r="H75" s="19">
        <f>G75*F75</f>
        <v>1601.0141000000003</v>
      </c>
      <c r="I75" s="19"/>
      <c r="J75" s="19"/>
    </row>
    <row r="76" spans="1:10" s="8" customFormat="1" ht="67.5" x14ac:dyDescent="0.2">
      <c r="A76" s="16" t="s">
        <v>7</v>
      </c>
      <c r="B76" s="17" t="s">
        <v>357</v>
      </c>
      <c r="C76" s="17" t="s">
        <v>358</v>
      </c>
      <c r="D76" s="17" t="s">
        <v>359</v>
      </c>
      <c r="E76" s="16" t="s">
        <v>27</v>
      </c>
      <c r="F76" s="18" t="s">
        <v>360</v>
      </c>
      <c r="G76" s="19">
        <v>8.3027149999999992</v>
      </c>
      <c r="H76" s="19">
        <f t="shared" ref="H76:H139" si="2">G76*F76</f>
        <v>830.27149999999995</v>
      </c>
      <c r="I76" s="19"/>
      <c r="J76" s="19"/>
    </row>
    <row r="77" spans="1:10" s="8" customFormat="1" ht="67.5" x14ac:dyDescent="0.2">
      <c r="A77" s="16" t="s">
        <v>8</v>
      </c>
      <c r="B77" s="17" t="s">
        <v>361</v>
      </c>
      <c r="C77" s="17" t="s">
        <v>358</v>
      </c>
      <c r="D77" s="17" t="s">
        <v>362</v>
      </c>
      <c r="E77" s="16" t="s">
        <v>27</v>
      </c>
      <c r="F77" s="18" t="s">
        <v>363</v>
      </c>
      <c r="G77" s="19">
        <v>1.5500599999999998</v>
      </c>
      <c r="H77" s="19">
        <f t="shared" si="2"/>
        <v>279.01079999999996</v>
      </c>
      <c r="I77" s="19"/>
      <c r="J77" s="19"/>
    </row>
    <row r="78" spans="1:10" s="8" customFormat="1" ht="22.5" x14ac:dyDescent="0.2">
      <c r="A78" s="16" t="s">
        <v>10</v>
      </c>
      <c r="B78" s="17" t="s">
        <v>364</v>
      </c>
      <c r="C78" s="17" t="s">
        <v>365</v>
      </c>
      <c r="D78" s="17" t="s">
        <v>366</v>
      </c>
      <c r="E78" s="16" t="s">
        <v>367</v>
      </c>
      <c r="F78" s="18" t="s">
        <v>368</v>
      </c>
      <c r="G78" s="19">
        <v>84.181449999999984</v>
      </c>
      <c r="H78" s="19">
        <f t="shared" si="2"/>
        <v>185.19918999999999</v>
      </c>
      <c r="I78" s="19"/>
      <c r="J78" s="19"/>
    </row>
    <row r="79" spans="1:10" s="8" customFormat="1" ht="67.5" x14ac:dyDescent="0.2">
      <c r="A79" s="16" t="s">
        <v>11</v>
      </c>
      <c r="B79" s="17" t="s">
        <v>369</v>
      </c>
      <c r="C79" s="17" t="s">
        <v>370</v>
      </c>
      <c r="D79" s="17" t="s">
        <v>371</v>
      </c>
      <c r="E79" s="16" t="s">
        <v>27</v>
      </c>
      <c r="F79" s="18" t="s">
        <v>372</v>
      </c>
      <c r="G79" s="19">
        <v>20.488825000000002</v>
      </c>
      <c r="H79" s="19">
        <f t="shared" si="2"/>
        <v>7171.0887500000008</v>
      </c>
      <c r="I79" s="19"/>
      <c r="J79" s="19"/>
    </row>
    <row r="80" spans="1:10" s="8" customFormat="1" ht="67.5" x14ac:dyDescent="0.2">
      <c r="A80" s="16" t="s">
        <v>12</v>
      </c>
      <c r="B80" s="17" t="s">
        <v>373</v>
      </c>
      <c r="C80" s="17" t="s">
        <v>370</v>
      </c>
      <c r="D80" s="17" t="s">
        <v>374</v>
      </c>
      <c r="E80" s="16" t="s">
        <v>27</v>
      </c>
      <c r="F80" s="18" t="s">
        <v>375</v>
      </c>
      <c r="G80" s="19">
        <v>8.4758599999999991</v>
      </c>
      <c r="H80" s="19">
        <f t="shared" si="2"/>
        <v>423.79299999999995</v>
      </c>
      <c r="I80" s="19"/>
      <c r="J80" s="19"/>
    </row>
    <row r="81" spans="1:10" s="8" customFormat="1" ht="45" x14ac:dyDescent="0.2">
      <c r="A81" s="16" t="s">
        <v>29</v>
      </c>
      <c r="B81" s="17" t="s">
        <v>376</v>
      </c>
      <c r="C81" s="17" t="s">
        <v>377</v>
      </c>
      <c r="D81" s="17" t="s">
        <v>378</v>
      </c>
      <c r="E81" s="16" t="s">
        <v>379</v>
      </c>
      <c r="F81" s="18" t="s">
        <v>38</v>
      </c>
      <c r="G81" s="19">
        <v>197.30285000000001</v>
      </c>
      <c r="H81" s="19">
        <f t="shared" si="2"/>
        <v>3156.8456000000001</v>
      </c>
      <c r="I81" s="19"/>
      <c r="J81" s="19"/>
    </row>
    <row r="82" spans="1:10" s="8" customFormat="1" ht="45" x14ac:dyDescent="0.2">
      <c r="A82" s="16" t="s">
        <v>30</v>
      </c>
      <c r="B82" s="17" t="s">
        <v>380</v>
      </c>
      <c r="C82" s="17" t="s">
        <v>377</v>
      </c>
      <c r="D82" s="17" t="s">
        <v>381</v>
      </c>
      <c r="E82" s="16" t="s">
        <v>379</v>
      </c>
      <c r="F82" s="18" t="s">
        <v>7</v>
      </c>
      <c r="G82" s="19">
        <v>278.48311999999999</v>
      </c>
      <c r="H82" s="19">
        <f t="shared" si="2"/>
        <v>556.96623999999997</v>
      </c>
      <c r="I82" s="19"/>
      <c r="J82" s="19"/>
    </row>
    <row r="83" spans="1:10" s="8" customFormat="1" ht="22.5" x14ac:dyDescent="0.2">
      <c r="A83" s="16" t="s">
        <v>31</v>
      </c>
      <c r="B83" s="17" t="s">
        <v>382</v>
      </c>
      <c r="C83" s="17" t="s">
        <v>383</v>
      </c>
      <c r="D83" s="17" t="s">
        <v>384</v>
      </c>
      <c r="E83" s="16" t="s">
        <v>385</v>
      </c>
      <c r="F83" s="18" t="s">
        <v>56</v>
      </c>
      <c r="G83" s="19">
        <v>26.169629999999998</v>
      </c>
      <c r="H83" s="19">
        <f t="shared" si="2"/>
        <v>785.08889999999997</v>
      </c>
      <c r="I83" s="19"/>
      <c r="J83" s="19"/>
    </row>
    <row r="84" spans="1:10" s="8" customFormat="1" ht="45" x14ac:dyDescent="0.2">
      <c r="A84" s="16" t="s">
        <v>32</v>
      </c>
      <c r="B84" s="17" t="s">
        <v>386</v>
      </c>
      <c r="C84" s="17" t="s">
        <v>387</v>
      </c>
      <c r="D84" s="17" t="s">
        <v>388</v>
      </c>
      <c r="E84" s="16" t="s">
        <v>28</v>
      </c>
      <c r="F84" s="18" t="s">
        <v>64</v>
      </c>
      <c r="G84" s="19">
        <v>7.3710299999999993</v>
      </c>
      <c r="H84" s="19">
        <f t="shared" si="2"/>
        <v>280.09913999999998</v>
      </c>
      <c r="I84" s="19"/>
      <c r="J84" s="19"/>
    </row>
    <row r="85" spans="1:10" s="8" customFormat="1" ht="22.5" x14ac:dyDescent="0.2">
      <c r="A85" s="16" t="s">
        <v>33</v>
      </c>
      <c r="B85" s="17" t="s">
        <v>389</v>
      </c>
      <c r="C85" s="17" t="s">
        <v>390</v>
      </c>
      <c r="D85" s="17" t="s">
        <v>391</v>
      </c>
      <c r="E85" s="16" t="s">
        <v>392</v>
      </c>
      <c r="F85" s="18" t="s">
        <v>8</v>
      </c>
      <c r="G85" s="19">
        <v>555.55634499999996</v>
      </c>
      <c r="H85" s="19">
        <f t="shared" si="2"/>
        <v>1666.6690349999999</v>
      </c>
      <c r="I85" s="19"/>
      <c r="J85" s="19"/>
    </row>
    <row r="86" spans="1:10" s="8" customFormat="1" ht="67.5" x14ac:dyDescent="0.2">
      <c r="A86" s="16" t="s">
        <v>34</v>
      </c>
      <c r="B86" s="17" t="s">
        <v>393</v>
      </c>
      <c r="C86" s="17" t="s">
        <v>394</v>
      </c>
      <c r="D86" s="17" t="s">
        <v>395</v>
      </c>
      <c r="E86" s="16" t="s">
        <v>6</v>
      </c>
      <c r="F86" s="18" t="s">
        <v>5</v>
      </c>
      <c r="G86" s="19">
        <v>173.42533</v>
      </c>
      <c r="H86" s="19">
        <f t="shared" si="2"/>
        <v>173.42533</v>
      </c>
      <c r="I86" s="19"/>
      <c r="J86" s="19"/>
    </row>
    <row r="87" spans="1:10" s="8" customFormat="1" ht="78.75" x14ac:dyDescent="0.2">
      <c r="A87" s="16" t="s">
        <v>35</v>
      </c>
      <c r="B87" s="17" t="s">
        <v>396</v>
      </c>
      <c r="C87" s="17" t="s">
        <v>397</v>
      </c>
      <c r="D87" s="17" t="s">
        <v>398</v>
      </c>
      <c r="E87" s="16" t="s">
        <v>28</v>
      </c>
      <c r="F87" s="18" t="s">
        <v>5</v>
      </c>
      <c r="G87" s="19">
        <v>43.393434999999997</v>
      </c>
      <c r="H87" s="19">
        <f t="shared" si="2"/>
        <v>43.393434999999997</v>
      </c>
      <c r="I87" s="19"/>
      <c r="J87" s="19"/>
    </row>
    <row r="88" spans="1:10" s="8" customFormat="1" ht="78.75" x14ac:dyDescent="0.2">
      <c r="A88" s="16" t="s">
        <v>36</v>
      </c>
      <c r="B88" s="17" t="s">
        <v>399</v>
      </c>
      <c r="C88" s="17" t="s">
        <v>397</v>
      </c>
      <c r="D88" s="17" t="s">
        <v>400</v>
      </c>
      <c r="E88" s="16" t="s">
        <v>28</v>
      </c>
      <c r="F88" s="18" t="s">
        <v>5</v>
      </c>
      <c r="G88" s="19">
        <v>43.393434999999997</v>
      </c>
      <c r="H88" s="19">
        <f t="shared" si="2"/>
        <v>43.393434999999997</v>
      </c>
      <c r="I88" s="19"/>
      <c r="J88" s="19"/>
    </row>
    <row r="89" spans="1:10" s="8" customFormat="1" ht="67.5" x14ac:dyDescent="0.2">
      <c r="A89" s="16" t="s">
        <v>37</v>
      </c>
      <c r="B89" s="17" t="s">
        <v>401</v>
      </c>
      <c r="C89" s="17" t="s">
        <v>402</v>
      </c>
      <c r="D89" s="17" t="s">
        <v>403</v>
      </c>
      <c r="E89" s="16" t="s">
        <v>6</v>
      </c>
      <c r="F89" s="18" t="s">
        <v>7</v>
      </c>
      <c r="G89" s="19">
        <v>177.32521499999999</v>
      </c>
      <c r="H89" s="19">
        <f t="shared" si="2"/>
        <v>354.65042999999997</v>
      </c>
      <c r="I89" s="19"/>
      <c r="J89" s="19"/>
    </row>
    <row r="90" spans="1:10" s="8" customFormat="1" ht="56.25" x14ac:dyDescent="0.2">
      <c r="A90" s="16" t="s">
        <v>38</v>
      </c>
      <c r="B90" s="17" t="s">
        <v>404</v>
      </c>
      <c r="C90" s="17" t="s">
        <v>405</v>
      </c>
      <c r="D90" s="17" t="s">
        <v>406</v>
      </c>
      <c r="E90" s="16" t="s">
        <v>27</v>
      </c>
      <c r="F90" s="18" t="s">
        <v>407</v>
      </c>
      <c r="G90" s="19">
        <v>26.285059999999998</v>
      </c>
      <c r="H90" s="19">
        <f t="shared" si="2"/>
        <v>841.12191999999993</v>
      </c>
      <c r="I90" s="19"/>
      <c r="J90" s="19"/>
    </row>
    <row r="91" spans="1:10" s="8" customFormat="1" ht="56.25" x14ac:dyDescent="0.2">
      <c r="A91" s="16" t="s">
        <v>39</v>
      </c>
      <c r="B91" s="17" t="s">
        <v>408</v>
      </c>
      <c r="C91" s="17" t="s">
        <v>405</v>
      </c>
      <c r="D91" s="17" t="s">
        <v>409</v>
      </c>
      <c r="E91" s="16" t="s">
        <v>27</v>
      </c>
      <c r="F91" s="18" t="s">
        <v>410</v>
      </c>
      <c r="G91" s="19">
        <v>28.841009999999997</v>
      </c>
      <c r="H91" s="19">
        <f t="shared" si="2"/>
        <v>4960.6537199999993</v>
      </c>
      <c r="I91" s="19"/>
      <c r="J91" s="19"/>
    </row>
    <row r="92" spans="1:10" s="8" customFormat="1" ht="56.25" x14ac:dyDescent="0.2">
      <c r="A92" s="16" t="s">
        <v>40</v>
      </c>
      <c r="B92" s="17" t="s">
        <v>411</v>
      </c>
      <c r="C92" s="17" t="s">
        <v>412</v>
      </c>
      <c r="D92" s="17" t="s">
        <v>413</v>
      </c>
      <c r="E92" s="16" t="s">
        <v>9</v>
      </c>
      <c r="F92" s="18" t="s">
        <v>414</v>
      </c>
      <c r="G92" s="19">
        <v>3332.0683399999998</v>
      </c>
      <c r="H92" s="19">
        <f t="shared" si="2"/>
        <v>199.92410039999999</v>
      </c>
      <c r="I92" s="19"/>
      <c r="J92" s="19"/>
    </row>
    <row r="93" spans="1:10" s="8" customFormat="1" ht="90" x14ac:dyDescent="0.2">
      <c r="A93" s="16" t="s">
        <v>41</v>
      </c>
      <c r="B93" s="17" t="s">
        <v>415</v>
      </c>
      <c r="C93" s="17" t="s">
        <v>416</v>
      </c>
      <c r="D93" s="17" t="s">
        <v>417</v>
      </c>
      <c r="E93" s="16" t="s">
        <v>27</v>
      </c>
      <c r="F93" s="18" t="s">
        <v>418</v>
      </c>
      <c r="G93" s="19">
        <v>29.566569999999999</v>
      </c>
      <c r="H93" s="19">
        <f t="shared" si="2"/>
        <v>4287.15265</v>
      </c>
      <c r="I93" s="19"/>
      <c r="J93" s="19"/>
    </row>
    <row r="94" spans="1:10" s="8" customFormat="1" ht="67.5" x14ac:dyDescent="0.2">
      <c r="A94" s="16" t="s">
        <v>42</v>
      </c>
      <c r="B94" s="17" t="s">
        <v>419</v>
      </c>
      <c r="C94" s="17" t="s">
        <v>420</v>
      </c>
      <c r="D94" s="17" t="s">
        <v>421</v>
      </c>
      <c r="E94" s="16" t="s">
        <v>27</v>
      </c>
      <c r="F94" s="18" t="s">
        <v>422</v>
      </c>
      <c r="G94" s="19">
        <v>5.4746799999999993</v>
      </c>
      <c r="H94" s="19">
        <f t="shared" si="2"/>
        <v>43.797439999999995</v>
      </c>
      <c r="I94" s="19"/>
      <c r="J94" s="19"/>
    </row>
    <row r="95" spans="1:10" s="8" customFormat="1" ht="67.5" x14ac:dyDescent="0.2">
      <c r="A95" s="16" t="s">
        <v>44</v>
      </c>
      <c r="B95" s="17" t="s">
        <v>423</v>
      </c>
      <c r="C95" s="17" t="s">
        <v>420</v>
      </c>
      <c r="D95" s="17" t="s">
        <v>424</v>
      </c>
      <c r="E95" s="16" t="s">
        <v>27</v>
      </c>
      <c r="F95" s="18" t="s">
        <v>425</v>
      </c>
      <c r="G95" s="19">
        <v>10.982340000000001</v>
      </c>
      <c r="H95" s="19">
        <f t="shared" si="2"/>
        <v>21.964680000000001</v>
      </c>
      <c r="I95" s="19"/>
      <c r="J95" s="19"/>
    </row>
    <row r="96" spans="1:10" s="8" customFormat="1" ht="67.5" x14ac:dyDescent="0.2">
      <c r="A96" s="16" t="s">
        <v>45</v>
      </c>
      <c r="B96" s="17" t="s">
        <v>426</v>
      </c>
      <c r="C96" s="17" t="s">
        <v>420</v>
      </c>
      <c r="D96" s="17" t="s">
        <v>427</v>
      </c>
      <c r="E96" s="16" t="s">
        <v>27</v>
      </c>
      <c r="F96" s="18" t="s">
        <v>428</v>
      </c>
      <c r="G96" s="19">
        <v>12.755015</v>
      </c>
      <c r="H96" s="19">
        <f t="shared" si="2"/>
        <v>127.55015</v>
      </c>
      <c r="I96" s="19"/>
      <c r="J96" s="19"/>
    </row>
    <row r="97" spans="1:10" s="8" customFormat="1" ht="67.5" x14ac:dyDescent="0.2">
      <c r="A97" s="16" t="s">
        <v>46</v>
      </c>
      <c r="B97" s="17" t="s">
        <v>429</v>
      </c>
      <c r="C97" s="17" t="s">
        <v>420</v>
      </c>
      <c r="D97" s="17" t="s">
        <v>430</v>
      </c>
      <c r="E97" s="16" t="s">
        <v>27</v>
      </c>
      <c r="F97" s="18" t="s">
        <v>431</v>
      </c>
      <c r="G97" s="19">
        <v>24.957614999999997</v>
      </c>
      <c r="H97" s="19">
        <f t="shared" si="2"/>
        <v>873.51652499999989</v>
      </c>
      <c r="I97" s="19"/>
      <c r="J97" s="19"/>
    </row>
    <row r="98" spans="1:10" s="8" customFormat="1" ht="67.5" x14ac:dyDescent="0.2">
      <c r="A98" s="16" t="s">
        <v>49</v>
      </c>
      <c r="B98" s="17" t="s">
        <v>432</v>
      </c>
      <c r="C98" s="17" t="s">
        <v>420</v>
      </c>
      <c r="D98" s="17" t="s">
        <v>433</v>
      </c>
      <c r="E98" s="16" t="s">
        <v>27</v>
      </c>
      <c r="F98" s="18" t="s">
        <v>434</v>
      </c>
      <c r="G98" s="19">
        <v>10.025919999999999</v>
      </c>
      <c r="H98" s="19">
        <f t="shared" si="2"/>
        <v>3609.3311999999996</v>
      </c>
      <c r="I98" s="19"/>
      <c r="J98" s="19"/>
    </row>
    <row r="99" spans="1:10" s="8" customFormat="1" ht="67.5" x14ac:dyDescent="0.2">
      <c r="A99" s="16" t="s">
        <v>51</v>
      </c>
      <c r="B99" s="17" t="s">
        <v>435</v>
      </c>
      <c r="C99" s="17" t="s">
        <v>420</v>
      </c>
      <c r="D99" s="17" t="s">
        <v>436</v>
      </c>
      <c r="E99" s="16" t="s">
        <v>27</v>
      </c>
      <c r="F99" s="18" t="s">
        <v>437</v>
      </c>
      <c r="G99" s="19">
        <v>10.487639999999999</v>
      </c>
      <c r="H99" s="19">
        <f t="shared" si="2"/>
        <v>1940.2133999999999</v>
      </c>
      <c r="I99" s="19"/>
      <c r="J99" s="19"/>
    </row>
    <row r="100" spans="1:10" s="8" customFormat="1" ht="67.5" x14ac:dyDescent="0.2">
      <c r="A100" s="16" t="s">
        <v>52</v>
      </c>
      <c r="B100" s="17" t="s">
        <v>438</v>
      </c>
      <c r="C100" s="17" t="s">
        <v>420</v>
      </c>
      <c r="D100" s="17" t="s">
        <v>439</v>
      </c>
      <c r="E100" s="16" t="s">
        <v>27</v>
      </c>
      <c r="F100" s="18" t="s">
        <v>440</v>
      </c>
      <c r="G100" s="19">
        <v>11.559489999999998</v>
      </c>
      <c r="H100" s="19">
        <f t="shared" si="2"/>
        <v>520.17704999999989</v>
      </c>
      <c r="I100" s="19"/>
      <c r="J100" s="19"/>
    </row>
    <row r="101" spans="1:10" s="8" customFormat="1" ht="67.5" x14ac:dyDescent="0.2">
      <c r="A101" s="16" t="s">
        <v>53</v>
      </c>
      <c r="B101" s="17" t="s">
        <v>441</v>
      </c>
      <c r="C101" s="17" t="s">
        <v>420</v>
      </c>
      <c r="D101" s="17" t="s">
        <v>442</v>
      </c>
      <c r="E101" s="16" t="s">
        <v>27</v>
      </c>
      <c r="F101" s="18" t="s">
        <v>443</v>
      </c>
      <c r="G101" s="19">
        <v>12.919915</v>
      </c>
      <c r="H101" s="19">
        <f t="shared" si="2"/>
        <v>322.99787499999996</v>
      </c>
      <c r="I101" s="19"/>
      <c r="J101" s="19"/>
    </row>
    <row r="102" spans="1:10" s="8" customFormat="1" ht="67.5" x14ac:dyDescent="0.2">
      <c r="A102" s="16" t="s">
        <v>54</v>
      </c>
      <c r="B102" s="17" t="s">
        <v>444</v>
      </c>
      <c r="C102" s="17" t="s">
        <v>420</v>
      </c>
      <c r="D102" s="17" t="s">
        <v>445</v>
      </c>
      <c r="E102" s="16" t="s">
        <v>27</v>
      </c>
      <c r="F102" s="18" t="s">
        <v>431</v>
      </c>
      <c r="G102" s="19">
        <v>15.954075</v>
      </c>
      <c r="H102" s="19">
        <f t="shared" si="2"/>
        <v>558.39262499999995</v>
      </c>
      <c r="I102" s="19"/>
      <c r="J102" s="19"/>
    </row>
    <row r="103" spans="1:10" s="8" customFormat="1" ht="67.5" x14ac:dyDescent="0.2">
      <c r="A103" s="16" t="s">
        <v>55</v>
      </c>
      <c r="B103" s="17" t="s">
        <v>446</v>
      </c>
      <c r="C103" s="17" t="s">
        <v>420</v>
      </c>
      <c r="D103" s="17" t="s">
        <v>447</v>
      </c>
      <c r="E103" s="16" t="s">
        <v>27</v>
      </c>
      <c r="F103" s="18" t="s">
        <v>431</v>
      </c>
      <c r="G103" s="19">
        <v>17.339234999999999</v>
      </c>
      <c r="H103" s="19">
        <f t="shared" si="2"/>
        <v>606.87322499999993</v>
      </c>
      <c r="I103" s="19"/>
      <c r="J103" s="19"/>
    </row>
    <row r="104" spans="1:10" s="8" customFormat="1" ht="67.5" x14ac:dyDescent="0.2">
      <c r="A104" s="16" t="s">
        <v>56</v>
      </c>
      <c r="B104" s="17" t="s">
        <v>448</v>
      </c>
      <c r="C104" s="17" t="s">
        <v>420</v>
      </c>
      <c r="D104" s="17" t="s">
        <v>449</v>
      </c>
      <c r="E104" s="16" t="s">
        <v>27</v>
      </c>
      <c r="F104" s="18" t="s">
        <v>407</v>
      </c>
      <c r="G104" s="19">
        <v>22.360440000000001</v>
      </c>
      <c r="H104" s="19">
        <f t="shared" si="2"/>
        <v>715.53408000000002</v>
      </c>
      <c r="I104" s="19"/>
      <c r="J104" s="19"/>
    </row>
    <row r="105" spans="1:10" s="8" customFormat="1" ht="67.5" x14ac:dyDescent="0.2">
      <c r="A105" s="16" t="s">
        <v>57</v>
      </c>
      <c r="B105" s="17" t="s">
        <v>450</v>
      </c>
      <c r="C105" s="17" t="s">
        <v>420</v>
      </c>
      <c r="D105" s="17" t="s">
        <v>451</v>
      </c>
      <c r="E105" s="16" t="s">
        <v>27</v>
      </c>
      <c r="F105" s="18" t="s">
        <v>452</v>
      </c>
      <c r="G105" s="19">
        <v>32.823345000000003</v>
      </c>
      <c r="H105" s="19">
        <f t="shared" si="2"/>
        <v>2133.517425</v>
      </c>
      <c r="I105" s="19"/>
      <c r="J105" s="19"/>
    </row>
    <row r="106" spans="1:10" s="8" customFormat="1" ht="56.25" x14ac:dyDescent="0.2">
      <c r="A106" s="16" t="s">
        <v>58</v>
      </c>
      <c r="B106" s="17" t="s">
        <v>453</v>
      </c>
      <c r="C106" s="17" t="s">
        <v>420</v>
      </c>
      <c r="D106" s="17" t="s">
        <v>454</v>
      </c>
      <c r="E106" s="16" t="s">
        <v>27</v>
      </c>
      <c r="F106" s="18" t="s">
        <v>428</v>
      </c>
      <c r="G106" s="19">
        <v>17.471155</v>
      </c>
      <c r="H106" s="19">
        <f t="shared" si="2"/>
        <v>174.71154999999999</v>
      </c>
      <c r="I106" s="19"/>
      <c r="J106" s="19"/>
    </row>
    <row r="107" spans="1:10" s="8" customFormat="1" ht="56.25" x14ac:dyDescent="0.2">
      <c r="A107" s="16" t="s">
        <v>59</v>
      </c>
      <c r="B107" s="17" t="s">
        <v>455</v>
      </c>
      <c r="C107" s="17" t="s">
        <v>420</v>
      </c>
      <c r="D107" s="17" t="s">
        <v>456</v>
      </c>
      <c r="E107" s="16" t="s">
        <v>27</v>
      </c>
      <c r="F107" s="18" t="s">
        <v>425</v>
      </c>
      <c r="G107" s="19">
        <v>19.656079999999999</v>
      </c>
      <c r="H107" s="19">
        <f t="shared" si="2"/>
        <v>39.312159999999999</v>
      </c>
      <c r="I107" s="19"/>
      <c r="J107" s="19"/>
    </row>
    <row r="108" spans="1:10" s="8" customFormat="1" ht="56.25" x14ac:dyDescent="0.2">
      <c r="A108" s="16" t="s">
        <v>60</v>
      </c>
      <c r="B108" s="17" t="s">
        <v>457</v>
      </c>
      <c r="C108" s="17" t="s">
        <v>420</v>
      </c>
      <c r="D108" s="17" t="s">
        <v>458</v>
      </c>
      <c r="E108" s="16" t="s">
        <v>27</v>
      </c>
      <c r="F108" s="18" t="s">
        <v>425</v>
      </c>
      <c r="G108" s="19">
        <v>21.173159999999996</v>
      </c>
      <c r="H108" s="19">
        <f t="shared" si="2"/>
        <v>42.346319999999992</v>
      </c>
      <c r="I108" s="19"/>
      <c r="J108" s="19"/>
    </row>
    <row r="109" spans="1:10" s="8" customFormat="1" ht="56.25" x14ac:dyDescent="0.2">
      <c r="A109" s="16" t="s">
        <v>61</v>
      </c>
      <c r="B109" s="17" t="s">
        <v>459</v>
      </c>
      <c r="C109" s="17" t="s">
        <v>420</v>
      </c>
      <c r="D109" s="17" t="s">
        <v>460</v>
      </c>
      <c r="E109" s="16" t="s">
        <v>27</v>
      </c>
      <c r="F109" s="18" t="s">
        <v>425</v>
      </c>
      <c r="G109" s="19">
        <v>24.347485000000002</v>
      </c>
      <c r="H109" s="19">
        <f t="shared" si="2"/>
        <v>48.694970000000005</v>
      </c>
      <c r="I109" s="19"/>
      <c r="J109" s="19"/>
    </row>
    <row r="110" spans="1:10" s="8" customFormat="1" ht="56.25" x14ac:dyDescent="0.2">
      <c r="A110" s="16" t="s">
        <v>62</v>
      </c>
      <c r="B110" s="17" t="s">
        <v>461</v>
      </c>
      <c r="C110" s="17" t="s">
        <v>420</v>
      </c>
      <c r="D110" s="17" t="s">
        <v>462</v>
      </c>
      <c r="E110" s="16" t="s">
        <v>27</v>
      </c>
      <c r="F110" s="18" t="s">
        <v>463</v>
      </c>
      <c r="G110" s="19">
        <v>27.727934999999999</v>
      </c>
      <c r="H110" s="19">
        <f t="shared" si="2"/>
        <v>83.183804999999992</v>
      </c>
      <c r="I110" s="19"/>
      <c r="J110" s="19"/>
    </row>
    <row r="111" spans="1:10" s="8" customFormat="1" ht="56.25" x14ac:dyDescent="0.2">
      <c r="A111" s="16" t="s">
        <v>63</v>
      </c>
      <c r="B111" s="17" t="s">
        <v>464</v>
      </c>
      <c r="C111" s="17" t="s">
        <v>420</v>
      </c>
      <c r="D111" s="17" t="s">
        <v>465</v>
      </c>
      <c r="E111" s="16" t="s">
        <v>27</v>
      </c>
      <c r="F111" s="18" t="s">
        <v>466</v>
      </c>
      <c r="G111" s="19">
        <v>27.727934999999999</v>
      </c>
      <c r="H111" s="19">
        <f t="shared" si="2"/>
        <v>110.91173999999999</v>
      </c>
      <c r="I111" s="19"/>
      <c r="J111" s="19"/>
    </row>
    <row r="112" spans="1:10" s="8" customFormat="1" ht="56.25" x14ac:dyDescent="0.2">
      <c r="A112" s="16" t="s">
        <v>64</v>
      </c>
      <c r="B112" s="17" t="s">
        <v>467</v>
      </c>
      <c r="C112" s="17" t="s">
        <v>420</v>
      </c>
      <c r="D112" s="17" t="s">
        <v>468</v>
      </c>
      <c r="E112" s="16" t="s">
        <v>27</v>
      </c>
      <c r="F112" s="18" t="s">
        <v>469</v>
      </c>
      <c r="G112" s="19">
        <v>27.727934999999999</v>
      </c>
      <c r="H112" s="19">
        <f t="shared" si="2"/>
        <v>194.09554499999999</v>
      </c>
      <c r="I112" s="19"/>
      <c r="J112" s="19"/>
    </row>
    <row r="113" spans="1:10" s="8" customFormat="1" ht="101.25" x14ac:dyDescent="0.2">
      <c r="A113" s="16" t="s">
        <v>65</v>
      </c>
      <c r="B113" s="17" t="s">
        <v>470</v>
      </c>
      <c r="C113" s="17" t="s">
        <v>471</v>
      </c>
      <c r="D113" s="17" t="s">
        <v>472</v>
      </c>
      <c r="E113" s="16" t="s">
        <v>27</v>
      </c>
      <c r="F113" s="18" t="s">
        <v>473</v>
      </c>
      <c r="G113" s="19">
        <v>7.3050699999999988</v>
      </c>
      <c r="H113" s="19">
        <f t="shared" si="2"/>
        <v>876.60839999999985</v>
      </c>
      <c r="I113" s="19"/>
      <c r="J113" s="19"/>
    </row>
    <row r="114" spans="1:10" s="8" customFormat="1" ht="101.25" x14ac:dyDescent="0.2">
      <c r="A114" s="16" t="s">
        <v>66</v>
      </c>
      <c r="B114" s="17" t="s">
        <v>474</v>
      </c>
      <c r="C114" s="17" t="s">
        <v>471</v>
      </c>
      <c r="D114" s="17" t="s">
        <v>475</v>
      </c>
      <c r="E114" s="16" t="s">
        <v>27</v>
      </c>
      <c r="F114" s="18" t="s">
        <v>476</v>
      </c>
      <c r="G114" s="19">
        <v>3.6855149999999997</v>
      </c>
      <c r="H114" s="19">
        <f t="shared" si="2"/>
        <v>847.66844999999989</v>
      </c>
      <c r="I114" s="19"/>
      <c r="J114" s="19"/>
    </row>
    <row r="115" spans="1:10" s="8" customFormat="1" ht="101.25" x14ac:dyDescent="0.2">
      <c r="A115" s="16" t="s">
        <v>67</v>
      </c>
      <c r="B115" s="17" t="s">
        <v>477</v>
      </c>
      <c r="C115" s="17" t="s">
        <v>471</v>
      </c>
      <c r="D115" s="17" t="s">
        <v>478</v>
      </c>
      <c r="E115" s="16" t="s">
        <v>27</v>
      </c>
      <c r="F115" s="18" t="s">
        <v>479</v>
      </c>
      <c r="G115" s="19">
        <v>4.2296849999999999</v>
      </c>
      <c r="H115" s="19">
        <f t="shared" si="2"/>
        <v>719.04644999999994</v>
      </c>
      <c r="I115" s="19"/>
      <c r="J115" s="19"/>
    </row>
    <row r="116" spans="1:10" s="8" customFormat="1" ht="101.25" x14ac:dyDescent="0.2">
      <c r="A116" s="16" t="s">
        <v>68</v>
      </c>
      <c r="B116" s="17" t="s">
        <v>480</v>
      </c>
      <c r="C116" s="17" t="s">
        <v>471</v>
      </c>
      <c r="D116" s="17" t="s">
        <v>481</v>
      </c>
      <c r="E116" s="16" t="s">
        <v>27</v>
      </c>
      <c r="F116" s="18" t="s">
        <v>482</v>
      </c>
      <c r="G116" s="19">
        <v>4.2296849999999999</v>
      </c>
      <c r="H116" s="19">
        <f t="shared" si="2"/>
        <v>490.64346</v>
      </c>
      <c r="I116" s="19"/>
      <c r="J116" s="19"/>
    </row>
    <row r="117" spans="1:10" s="8" customFormat="1" ht="101.25" x14ac:dyDescent="0.2">
      <c r="A117" s="16" t="s">
        <v>69</v>
      </c>
      <c r="B117" s="17" t="s">
        <v>483</v>
      </c>
      <c r="C117" s="17" t="s">
        <v>471</v>
      </c>
      <c r="D117" s="17" t="s">
        <v>484</v>
      </c>
      <c r="E117" s="16" t="s">
        <v>27</v>
      </c>
      <c r="F117" s="18" t="s">
        <v>485</v>
      </c>
      <c r="G117" s="19">
        <v>4.2296849999999999</v>
      </c>
      <c r="H117" s="19">
        <f t="shared" si="2"/>
        <v>575.23716000000002</v>
      </c>
      <c r="I117" s="19"/>
      <c r="J117" s="19"/>
    </row>
    <row r="118" spans="1:10" s="8" customFormat="1" ht="101.25" x14ac:dyDescent="0.2">
      <c r="A118" s="16" t="s">
        <v>70</v>
      </c>
      <c r="B118" s="17" t="s">
        <v>486</v>
      </c>
      <c r="C118" s="17" t="s">
        <v>471</v>
      </c>
      <c r="D118" s="17" t="s">
        <v>487</v>
      </c>
      <c r="E118" s="16" t="s">
        <v>27</v>
      </c>
      <c r="F118" s="18" t="s">
        <v>488</v>
      </c>
      <c r="G118" s="19">
        <v>4.2791550000000003</v>
      </c>
      <c r="H118" s="19">
        <f t="shared" si="2"/>
        <v>470.70705000000004</v>
      </c>
      <c r="I118" s="19"/>
      <c r="J118" s="19"/>
    </row>
    <row r="119" spans="1:10" s="8" customFormat="1" ht="112.5" x14ac:dyDescent="0.2">
      <c r="A119" s="16" t="s">
        <v>71</v>
      </c>
      <c r="B119" s="17" t="s">
        <v>489</v>
      </c>
      <c r="C119" s="17" t="s">
        <v>471</v>
      </c>
      <c r="D119" s="17" t="s">
        <v>490</v>
      </c>
      <c r="E119" s="16" t="s">
        <v>27</v>
      </c>
      <c r="F119" s="18" t="s">
        <v>476</v>
      </c>
      <c r="G119" s="19">
        <v>6.1342799999999995</v>
      </c>
      <c r="H119" s="19">
        <f t="shared" si="2"/>
        <v>1410.8843999999999</v>
      </c>
      <c r="I119" s="19"/>
      <c r="J119" s="19"/>
    </row>
    <row r="120" spans="1:10" s="8" customFormat="1" ht="112.5" x14ac:dyDescent="0.2">
      <c r="A120" s="16" t="s">
        <v>72</v>
      </c>
      <c r="B120" s="17" t="s">
        <v>491</v>
      </c>
      <c r="C120" s="17" t="s">
        <v>471</v>
      </c>
      <c r="D120" s="17" t="s">
        <v>492</v>
      </c>
      <c r="E120" s="16" t="s">
        <v>27</v>
      </c>
      <c r="F120" s="18" t="s">
        <v>493</v>
      </c>
      <c r="G120" s="19">
        <v>7.3050699999999988</v>
      </c>
      <c r="H120" s="19">
        <f t="shared" si="2"/>
        <v>496.74475999999993</v>
      </c>
      <c r="I120" s="19"/>
      <c r="J120" s="19"/>
    </row>
    <row r="121" spans="1:10" s="8" customFormat="1" ht="101.25" x14ac:dyDescent="0.2">
      <c r="A121" s="16" t="s">
        <v>73</v>
      </c>
      <c r="B121" s="17" t="s">
        <v>494</v>
      </c>
      <c r="C121" s="17" t="s">
        <v>471</v>
      </c>
      <c r="D121" s="17" t="s">
        <v>495</v>
      </c>
      <c r="E121" s="16" t="s">
        <v>27</v>
      </c>
      <c r="F121" s="18" t="s">
        <v>496</v>
      </c>
      <c r="G121" s="19">
        <v>9.3745649999999987</v>
      </c>
      <c r="H121" s="19">
        <f t="shared" si="2"/>
        <v>2390.5140749999996</v>
      </c>
      <c r="I121" s="19"/>
      <c r="J121" s="19"/>
    </row>
    <row r="122" spans="1:10" s="8" customFormat="1" ht="112.5" x14ac:dyDescent="0.2">
      <c r="A122" s="16" t="s">
        <v>74</v>
      </c>
      <c r="B122" s="17" t="s">
        <v>497</v>
      </c>
      <c r="C122" s="17" t="s">
        <v>471</v>
      </c>
      <c r="D122" s="17" t="s">
        <v>498</v>
      </c>
      <c r="E122" s="16" t="s">
        <v>27</v>
      </c>
      <c r="F122" s="18" t="s">
        <v>499</v>
      </c>
      <c r="G122" s="19">
        <v>10.784459999999999</v>
      </c>
      <c r="H122" s="19">
        <f t="shared" si="2"/>
        <v>1207.85952</v>
      </c>
      <c r="I122" s="19"/>
      <c r="J122" s="19"/>
    </row>
    <row r="123" spans="1:10" s="8" customFormat="1" ht="78.75" x14ac:dyDescent="0.2">
      <c r="A123" s="16" t="s">
        <v>75</v>
      </c>
      <c r="B123" s="17" t="s">
        <v>500</v>
      </c>
      <c r="C123" s="17" t="s">
        <v>501</v>
      </c>
      <c r="D123" s="17" t="s">
        <v>502</v>
      </c>
      <c r="E123" s="16" t="s">
        <v>28</v>
      </c>
      <c r="F123" s="18" t="s">
        <v>10</v>
      </c>
      <c r="G123" s="19">
        <v>139.28278499999999</v>
      </c>
      <c r="H123" s="19">
        <f t="shared" si="2"/>
        <v>557.13113999999996</v>
      </c>
      <c r="I123" s="19"/>
      <c r="J123" s="19"/>
    </row>
    <row r="124" spans="1:10" s="8" customFormat="1" ht="78.75" x14ac:dyDescent="0.2">
      <c r="A124" s="16" t="s">
        <v>76</v>
      </c>
      <c r="B124" s="17" t="s">
        <v>503</v>
      </c>
      <c r="C124" s="17" t="s">
        <v>501</v>
      </c>
      <c r="D124" s="17" t="s">
        <v>504</v>
      </c>
      <c r="E124" s="16" t="s">
        <v>28</v>
      </c>
      <c r="F124" s="18" t="s">
        <v>38</v>
      </c>
      <c r="G124" s="19">
        <v>47.952919999999999</v>
      </c>
      <c r="H124" s="19">
        <f t="shared" si="2"/>
        <v>767.24671999999998</v>
      </c>
      <c r="I124" s="19"/>
      <c r="J124" s="19"/>
    </row>
    <row r="125" spans="1:10" s="8" customFormat="1" ht="78.75" x14ac:dyDescent="0.2">
      <c r="A125" s="16" t="s">
        <v>77</v>
      </c>
      <c r="B125" s="17" t="s">
        <v>505</v>
      </c>
      <c r="C125" s="17" t="s">
        <v>501</v>
      </c>
      <c r="D125" s="17" t="s">
        <v>506</v>
      </c>
      <c r="E125" s="16" t="s">
        <v>28</v>
      </c>
      <c r="F125" s="18" t="s">
        <v>7</v>
      </c>
      <c r="G125" s="19">
        <v>59.364000000000004</v>
      </c>
      <c r="H125" s="19">
        <f t="shared" si="2"/>
        <v>118.72800000000001</v>
      </c>
      <c r="I125" s="19"/>
      <c r="J125" s="19"/>
    </row>
    <row r="126" spans="1:10" s="8" customFormat="1" ht="78.75" x14ac:dyDescent="0.2">
      <c r="A126" s="16" t="s">
        <v>78</v>
      </c>
      <c r="B126" s="17" t="s">
        <v>507</v>
      </c>
      <c r="C126" s="17" t="s">
        <v>501</v>
      </c>
      <c r="D126" s="17" t="s">
        <v>508</v>
      </c>
      <c r="E126" s="16" t="s">
        <v>28</v>
      </c>
      <c r="F126" s="18" t="s">
        <v>12</v>
      </c>
      <c r="G126" s="19">
        <v>82.50771499999999</v>
      </c>
      <c r="H126" s="19">
        <f t="shared" si="2"/>
        <v>495.04628999999994</v>
      </c>
      <c r="I126" s="19"/>
      <c r="J126" s="19"/>
    </row>
    <row r="127" spans="1:10" s="8" customFormat="1" ht="78.75" x14ac:dyDescent="0.2">
      <c r="A127" s="16" t="s">
        <v>79</v>
      </c>
      <c r="B127" s="17" t="s">
        <v>509</v>
      </c>
      <c r="C127" s="17" t="s">
        <v>501</v>
      </c>
      <c r="D127" s="17" t="s">
        <v>510</v>
      </c>
      <c r="E127" s="16" t="s">
        <v>28</v>
      </c>
      <c r="F127" s="18" t="s">
        <v>10</v>
      </c>
      <c r="G127" s="19">
        <v>111.05190499999998</v>
      </c>
      <c r="H127" s="19">
        <f t="shared" si="2"/>
        <v>444.20761999999991</v>
      </c>
      <c r="I127" s="19"/>
      <c r="J127" s="19"/>
    </row>
    <row r="128" spans="1:10" s="8" customFormat="1" ht="78.75" x14ac:dyDescent="0.2">
      <c r="A128" s="16" t="s">
        <v>80</v>
      </c>
      <c r="B128" s="17" t="s">
        <v>511</v>
      </c>
      <c r="C128" s="17" t="s">
        <v>501</v>
      </c>
      <c r="D128" s="17" t="s">
        <v>512</v>
      </c>
      <c r="E128" s="16" t="s">
        <v>28</v>
      </c>
      <c r="F128" s="18" t="s">
        <v>32</v>
      </c>
      <c r="G128" s="19">
        <v>132.91764500000002</v>
      </c>
      <c r="H128" s="19">
        <f t="shared" si="2"/>
        <v>1329.1764500000002</v>
      </c>
      <c r="I128" s="19"/>
      <c r="J128" s="19"/>
    </row>
    <row r="129" spans="1:10" s="8" customFormat="1" ht="101.25" x14ac:dyDescent="0.2">
      <c r="A129" s="16" t="s">
        <v>81</v>
      </c>
      <c r="B129" s="17" t="s">
        <v>513</v>
      </c>
      <c r="C129" s="17" t="s">
        <v>514</v>
      </c>
      <c r="D129" s="17" t="s">
        <v>515</v>
      </c>
      <c r="E129" s="16" t="s">
        <v>27</v>
      </c>
      <c r="F129" s="18" t="s">
        <v>452</v>
      </c>
      <c r="G129" s="19">
        <v>2.58893</v>
      </c>
      <c r="H129" s="19">
        <f t="shared" si="2"/>
        <v>168.28045</v>
      </c>
      <c r="I129" s="19"/>
      <c r="J129" s="19"/>
    </row>
    <row r="130" spans="1:10" s="8" customFormat="1" ht="101.25" x14ac:dyDescent="0.2">
      <c r="A130" s="16" t="s">
        <v>82</v>
      </c>
      <c r="B130" s="17" t="s">
        <v>516</v>
      </c>
      <c r="C130" s="17" t="s">
        <v>514</v>
      </c>
      <c r="D130" s="17" t="s">
        <v>517</v>
      </c>
      <c r="E130" s="16" t="s">
        <v>27</v>
      </c>
      <c r="F130" s="18" t="s">
        <v>518</v>
      </c>
      <c r="G130" s="19">
        <v>2.58893</v>
      </c>
      <c r="H130" s="19">
        <f t="shared" si="2"/>
        <v>46.600740000000002</v>
      </c>
      <c r="I130" s="19"/>
      <c r="J130" s="19"/>
    </row>
    <row r="131" spans="1:10" s="8" customFormat="1" ht="112.5" x14ac:dyDescent="0.2">
      <c r="A131" s="16" t="s">
        <v>83</v>
      </c>
      <c r="B131" s="17" t="s">
        <v>519</v>
      </c>
      <c r="C131" s="17" t="s">
        <v>514</v>
      </c>
      <c r="D131" s="17" t="s">
        <v>520</v>
      </c>
      <c r="E131" s="16" t="s">
        <v>27</v>
      </c>
      <c r="F131" s="18" t="s">
        <v>488</v>
      </c>
      <c r="G131" s="19">
        <v>4.1472350000000002</v>
      </c>
      <c r="H131" s="19">
        <f t="shared" si="2"/>
        <v>456.19585000000001</v>
      </c>
      <c r="I131" s="19"/>
      <c r="J131" s="19"/>
    </row>
    <row r="132" spans="1:10" s="8" customFormat="1" ht="67.5" x14ac:dyDescent="0.2">
      <c r="A132" s="16" t="s">
        <v>84</v>
      </c>
      <c r="B132" s="17" t="s">
        <v>521</v>
      </c>
      <c r="C132" s="17" t="s">
        <v>522</v>
      </c>
      <c r="D132" s="17" t="s">
        <v>523</v>
      </c>
      <c r="E132" s="16" t="s">
        <v>28</v>
      </c>
      <c r="F132" s="18" t="s">
        <v>12</v>
      </c>
      <c r="G132" s="19">
        <v>48.571294999999999</v>
      </c>
      <c r="H132" s="19">
        <f t="shared" si="2"/>
        <v>291.42777000000001</v>
      </c>
      <c r="I132" s="19"/>
      <c r="J132" s="19"/>
    </row>
    <row r="133" spans="1:10" s="8" customFormat="1" ht="67.5" x14ac:dyDescent="0.2">
      <c r="A133" s="16" t="s">
        <v>85</v>
      </c>
      <c r="B133" s="17" t="s">
        <v>524</v>
      </c>
      <c r="C133" s="17" t="s">
        <v>522</v>
      </c>
      <c r="D133" s="17" t="s">
        <v>525</v>
      </c>
      <c r="E133" s="16" t="s">
        <v>28</v>
      </c>
      <c r="F133" s="18" t="s">
        <v>7</v>
      </c>
      <c r="G133" s="19">
        <v>77.437039999999996</v>
      </c>
      <c r="H133" s="19">
        <f t="shared" si="2"/>
        <v>154.87407999999999</v>
      </c>
      <c r="I133" s="19"/>
      <c r="J133" s="19"/>
    </row>
    <row r="134" spans="1:10" s="8" customFormat="1" ht="56.25" x14ac:dyDescent="0.2">
      <c r="A134" s="16" t="s">
        <v>86</v>
      </c>
      <c r="B134" s="17" t="s">
        <v>526</v>
      </c>
      <c r="C134" s="17" t="s">
        <v>527</v>
      </c>
      <c r="D134" s="17" t="s">
        <v>528</v>
      </c>
      <c r="E134" s="16" t="s">
        <v>27</v>
      </c>
      <c r="F134" s="18" t="s">
        <v>529</v>
      </c>
      <c r="G134" s="19">
        <v>0.80801000000000001</v>
      </c>
      <c r="H134" s="19">
        <f t="shared" si="2"/>
        <v>1373.617</v>
      </c>
      <c r="I134" s="19"/>
      <c r="J134" s="19"/>
    </row>
    <row r="135" spans="1:10" s="8" customFormat="1" ht="67.5" x14ac:dyDescent="0.2">
      <c r="A135" s="16" t="s">
        <v>87</v>
      </c>
      <c r="B135" s="17" t="s">
        <v>530</v>
      </c>
      <c r="C135" s="17" t="s">
        <v>402</v>
      </c>
      <c r="D135" s="17" t="s">
        <v>531</v>
      </c>
      <c r="E135" s="16" t="s">
        <v>6</v>
      </c>
      <c r="F135" s="18" t="s">
        <v>5</v>
      </c>
      <c r="G135" s="19">
        <v>137.27924999999999</v>
      </c>
      <c r="H135" s="19">
        <f t="shared" si="2"/>
        <v>137.27924999999999</v>
      </c>
      <c r="I135" s="19"/>
      <c r="J135" s="19"/>
    </row>
    <row r="136" spans="1:10" s="8" customFormat="1" ht="67.5" x14ac:dyDescent="0.2">
      <c r="A136" s="16" t="s">
        <v>88</v>
      </c>
      <c r="B136" s="17" t="s">
        <v>532</v>
      </c>
      <c r="C136" s="17" t="s">
        <v>402</v>
      </c>
      <c r="D136" s="17" t="s">
        <v>533</v>
      </c>
      <c r="E136" s="16" t="s">
        <v>6</v>
      </c>
      <c r="F136" s="18" t="s">
        <v>5</v>
      </c>
      <c r="G136" s="19">
        <v>137.27924999999999</v>
      </c>
      <c r="H136" s="19">
        <f t="shared" si="2"/>
        <v>137.27924999999999</v>
      </c>
      <c r="I136" s="19"/>
      <c r="J136" s="19"/>
    </row>
    <row r="137" spans="1:10" s="8" customFormat="1" ht="67.5" x14ac:dyDescent="0.2">
      <c r="A137" s="16" t="s">
        <v>89</v>
      </c>
      <c r="B137" s="17" t="s">
        <v>534</v>
      </c>
      <c r="C137" s="17" t="s">
        <v>402</v>
      </c>
      <c r="D137" s="17" t="s">
        <v>535</v>
      </c>
      <c r="E137" s="16" t="s">
        <v>6</v>
      </c>
      <c r="F137" s="18" t="s">
        <v>5</v>
      </c>
      <c r="G137" s="19">
        <v>137.27924999999999</v>
      </c>
      <c r="H137" s="19">
        <f t="shared" si="2"/>
        <v>137.27924999999999</v>
      </c>
      <c r="I137" s="19"/>
      <c r="J137" s="19"/>
    </row>
    <row r="138" spans="1:10" s="8" customFormat="1" ht="56.25" x14ac:dyDescent="0.2">
      <c r="A138" s="16" t="s">
        <v>90</v>
      </c>
      <c r="B138" s="17" t="s">
        <v>536</v>
      </c>
      <c r="C138" s="17" t="s">
        <v>537</v>
      </c>
      <c r="D138" s="17" t="s">
        <v>538</v>
      </c>
      <c r="E138" s="16" t="s">
        <v>139</v>
      </c>
      <c r="F138" s="18" t="s">
        <v>34</v>
      </c>
      <c r="G138" s="19">
        <v>25.031819999999996</v>
      </c>
      <c r="H138" s="19">
        <f t="shared" si="2"/>
        <v>300.38183999999995</v>
      </c>
      <c r="I138" s="19"/>
      <c r="J138" s="19"/>
    </row>
    <row r="139" spans="1:10" s="8" customFormat="1" ht="56.25" x14ac:dyDescent="0.2">
      <c r="A139" s="16" t="s">
        <v>91</v>
      </c>
      <c r="B139" s="17" t="s">
        <v>539</v>
      </c>
      <c r="C139" s="17" t="s">
        <v>537</v>
      </c>
      <c r="D139" s="17" t="s">
        <v>540</v>
      </c>
      <c r="E139" s="16" t="s">
        <v>139</v>
      </c>
      <c r="F139" s="18" t="s">
        <v>36</v>
      </c>
      <c r="G139" s="19">
        <v>25.031819999999996</v>
      </c>
      <c r="H139" s="19">
        <f t="shared" si="2"/>
        <v>350.44547999999998</v>
      </c>
      <c r="I139" s="19"/>
      <c r="J139" s="19"/>
    </row>
    <row r="140" spans="1:10" s="8" customFormat="1" ht="56.25" x14ac:dyDescent="0.2">
      <c r="A140" s="16" t="s">
        <v>92</v>
      </c>
      <c r="B140" s="17" t="s">
        <v>541</v>
      </c>
      <c r="C140" s="17" t="s">
        <v>537</v>
      </c>
      <c r="D140" s="17" t="s">
        <v>542</v>
      </c>
      <c r="E140" s="16" t="s">
        <v>139</v>
      </c>
      <c r="F140" s="18" t="s">
        <v>34</v>
      </c>
      <c r="G140" s="19">
        <v>25.031819999999996</v>
      </c>
      <c r="H140" s="19">
        <f t="shared" ref="H140:H152" si="3">G140*F140</f>
        <v>300.38183999999995</v>
      </c>
      <c r="I140" s="19"/>
      <c r="J140" s="19"/>
    </row>
    <row r="141" spans="1:10" s="8" customFormat="1" ht="45" x14ac:dyDescent="0.2">
      <c r="A141" s="16" t="s">
        <v>93</v>
      </c>
      <c r="B141" s="17" t="s">
        <v>543</v>
      </c>
      <c r="C141" s="17" t="s">
        <v>544</v>
      </c>
      <c r="D141" s="17" t="s">
        <v>545</v>
      </c>
      <c r="E141" s="16" t="s">
        <v>28</v>
      </c>
      <c r="F141" s="18" t="s">
        <v>71</v>
      </c>
      <c r="G141" s="19">
        <v>4.7985899999999999</v>
      </c>
      <c r="H141" s="19">
        <f t="shared" si="3"/>
        <v>215.93654999999998</v>
      </c>
      <c r="I141" s="19"/>
      <c r="J141" s="19"/>
    </row>
    <row r="142" spans="1:10" s="8" customFormat="1" ht="45" x14ac:dyDescent="0.2">
      <c r="A142" s="16" t="s">
        <v>94</v>
      </c>
      <c r="B142" s="17" t="s">
        <v>546</v>
      </c>
      <c r="C142" s="17" t="s">
        <v>547</v>
      </c>
      <c r="D142" s="17" t="s">
        <v>548</v>
      </c>
      <c r="E142" s="16" t="s">
        <v>28</v>
      </c>
      <c r="F142" s="18" t="s">
        <v>30</v>
      </c>
      <c r="G142" s="19">
        <v>39.62547</v>
      </c>
      <c r="H142" s="19">
        <f t="shared" si="3"/>
        <v>317.00376</v>
      </c>
      <c r="I142" s="19"/>
      <c r="J142" s="19"/>
    </row>
    <row r="143" spans="1:10" s="8" customFormat="1" ht="45" x14ac:dyDescent="0.2">
      <c r="A143" s="16" t="s">
        <v>95</v>
      </c>
      <c r="B143" s="17" t="s">
        <v>549</v>
      </c>
      <c r="C143" s="17" t="s">
        <v>550</v>
      </c>
      <c r="D143" s="17" t="s">
        <v>551</v>
      </c>
      <c r="E143" s="16" t="s">
        <v>6</v>
      </c>
      <c r="F143" s="18" t="s">
        <v>10</v>
      </c>
      <c r="G143" s="19">
        <v>873.42583000000002</v>
      </c>
      <c r="H143" s="19">
        <f t="shared" si="3"/>
        <v>3493.7033200000001</v>
      </c>
      <c r="I143" s="19"/>
      <c r="J143" s="19"/>
    </row>
    <row r="144" spans="1:10" s="8" customFormat="1" ht="22.5" x14ac:dyDescent="0.2">
      <c r="A144" s="16" t="s">
        <v>96</v>
      </c>
      <c r="B144" s="17" t="s">
        <v>552</v>
      </c>
      <c r="C144" s="17" t="s">
        <v>550</v>
      </c>
      <c r="D144" s="17" t="s">
        <v>553</v>
      </c>
      <c r="E144" s="16" t="s">
        <v>6</v>
      </c>
      <c r="F144" s="18" t="s">
        <v>5</v>
      </c>
      <c r="G144" s="19">
        <v>788.32918499999994</v>
      </c>
      <c r="H144" s="19">
        <f t="shared" si="3"/>
        <v>788.32918499999994</v>
      </c>
      <c r="I144" s="19"/>
      <c r="J144" s="19"/>
    </row>
    <row r="145" spans="1:10" s="8" customFormat="1" ht="56.25" x14ac:dyDescent="0.2">
      <c r="A145" s="16" t="s">
        <v>97</v>
      </c>
      <c r="B145" s="17" t="s">
        <v>554</v>
      </c>
      <c r="C145" s="17" t="s">
        <v>412</v>
      </c>
      <c r="D145" s="17" t="s">
        <v>555</v>
      </c>
      <c r="E145" s="16" t="s">
        <v>9</v>
      </c>
      <c r="F145" s="18" t="s">
        <v>556</v>
      </c>
      <c r="G145" s="19">
        <v>6632.0718749999996</v>
      </c>
      <c r="H145" s="19">
        <f t="shared" si="3"/>
        <v>25334.514562499997</v>
      </c>
      <c r="I145" s="19"/>
      <c r="J145" s="19"/>
    </row>
    <row r="146" spans="1:10" s="8" customFormat="1" ht="67.5" x14ac:dyDescent="0.2">
      <c r="A146" s="16" t="s">
        <v>98</v>
      </c>
      <c r="B146" s="17" t="s">
        <v>557</v>
      </c>
      <c r="C146" s="17" t="s">
        <v>412</v>
      </c>
      <c r="D146" s="17" t="s">
        <v>558</v>
      </c>
      <c r="E146" s="16" t="s">
        <v>9</v>
      </c>
      <c r="F146" s="18" t="s">
        <v>559</v>
      </c>
      <c r="G146" s="19">
        <v>8002.4320999999982</v>
      </c>
      <c r="H146" s="19">
        <f t="shared" si="3"/>
        <v>5201.580864999999</v>
      </c>
      <c r="I146" s="19"/>
      <c r="J146" s="19"/>
    </row>
    <row r="147" spans="1:10" s="8" customFormat="1" ht="67.5" x14ac:dyDescent="0.2">
      <c r="A147" s="16" t="s">
        <v>99</v>
      </c>
      <c r="B147" s="17" t="s">
        <v>560</v>
      </c>
      <c r="C147" s="17" t="s">
        <v>561</v>
      </c>
      <c r="D147" s="17" t="s">
        <v>562</v>
      </c>
      <c r="E147" s="16" t="s">
        <v>6</v>
      </c>
      <c r="F147" s="18" t="s">
        <v>5</v>
      </c>
      <c r="G147" s="19">
        <v>172.46066499999998</v>
      </c>
      <c r="H147" s="19">
        <f t="shared" si="3"/>
        <v>172.46066499999998</v>
      </c>
      <c r="I147" s="19"/>
      <c r="J147" s="19"/>
    </row>
    <row r="148" spans="1:10" s="8" customFormat="1" ht="67.5" x14ac:dyDescent="0.2">
      <c r="A148" s="16" t="s">
        <v>100</v>
      </c>
      <c r="B148" s="17" t="s">
        <v>563</v>
      </c>
      <c r="C148" s="17" t="s">
        <v>561</v>
      </c>
      <c r="D148" s="17" t="s">
        <v>564</v>
      </c>
      <c r="E148" s="16" t="s">
        <v>6</v>
      </c>
      <c r="F148" s="18" t="s">
        <v>5</v>
      </c>
      <c r="G148" s="19">
        <v>383.02972</v>
      </c>
      <c r="H148" s="19">
        <f t="shared" si="3"/>
        <v>383.02972</v>
      </c>
      <c r="I148" s="19"/>
      <c r="J148" s="19"/>
    </row>
    <row r="149" spans="1:10" s="8" customFormat="1" ht="33.75" x14ac:dyDescent="0.2">
      <c r="A149" s="16" t="s">
        <v>101</v>
      </c>
      <c r="B149" s="17" t="s">
        <v>565</v>
      </c>
      <c r="C149" s="17" t="s">
        <v>561</v>
      </c>
      <c r="D149" s="17" t="s">
        <v>566</v>
      </c>
      <c r="E149" s="16" t="s">
        <v>6</v>
      </c>
      <c r="F149" s="18" t="s">
        <v>7</v>
      </c>
      <c r="G149" s="19">
        <v>1024.202145</v>
      </c>
      <c r="H149" s="19">
        <f t="shared" si="3"/>
        <v>2048.4042899999999</v>
      </c>
      <c r="I149" s="19"/>
      <c r="J149" s="19"/>
    </row>
    <row r="150" spans="1:10" s="8" customFormat="1" ht="67.5" x14ac:dyDescent="0.2">
      <c r="A150" s="16" t="s">
        <v>102</v>
      </c>
      <c r="B150" s="17" t="s">
        <v>567</v>
      </c>
      <c r="C150" s="17" t="s">
        <v>568</v>
      </c>
      <c r="D150" s="17" t="s">
        <v>569</v>
      </c>
      <c r="E150" s="16" t="s">
        <v>6</v>
      </c>
      <c r="F150" s="18" t="s">
        <v>7</v>
      </c>
      <c r="G150" s="19">
        <v>1260.6934799999999</v>
      </c>
      <c r="H150" s="19">
        <f t="shared" si="3"/>
        <v>2521.3869599999998</v>
      </c>
      <c r="I150" s="19"/>
      <c r="J150" s="19"/>
    </row>
    <row r="151" spans="1:10" s="8" customFormat="1" ht="45" x14ac:dyDescent="0.2">
      <c r="A151" s="16" t="s">
        <v>103</v>
      </c>
      <c r="B151" s="17" t="s">
        <v>570</v>
      </c>
      <c r="C151" s="17" t="s">
        <v>571</v>
      </c>
      <c r="D151" s="17" t="s">
        <v>572</v>
      </c>
      <c r="E151" s="16" t="s">
        <v>6</v>
      </c>
      <c r="F151" s="18" t="s">
        <v>7</v>
      </c>
      <c r="G151" s="19">
        <v>1005.485995</v>
      </c>
      <c r="H151" s="19">
        <f t="shared" si="3"/>
        <v>2010.97199</v>
      </c>
      <c r="I151" s="19"/>
      <c r="J151" s="19"/>
    </row>
    <row r="152" spans="1:10" s="8" customFormat="1" ht="45" x14ac:dyDescent="0.2">
      <c r="A152" s="16" t="s">
        <v>104</v>
      </c>
      <c r="B152" s="17" t="s">
        <v>573</v>
      </c>
      <c r="C152" s="17" t="s">
        <v>574</v>
      </c>
      <c r="D152" s="17" t="s">
        <v>575</v>
      </c>
      <c r="E152" s="16" t="s">
        <v>6</v>
      </c>
      <c r="F152" s="18" t="s">
        <v>7</v>
      </c>
      <c r="G152" s="19">
        <v>3132.5228499999998</v>
      </c>
      <c r="H152" s="19">
        <f t="shared" si="3"/>
        <v>6265.0456999999997</v>
      </c>
      <c r="I152" s="19"/>
      <c r="J152" s="19"/>
    </row>
    <row r="153" spans="1:10" s="8" customFormat="1" ht="22.5" x14ac:dyDescent="0.2">
      <c r="A153" s="36"/>
      <c r="B153" s="14" t="s">
        <v>576</v>
      </c>
      <c r="C153" s="26" t="s">
        <v>577</v>
      </c>
      <c r="D153" s="14"/>
      <c r="E153" s="14"/>
      <c r="F153" s="15"/>
      <c r="G153" s="15"/>
      <c r="H153" s="15"/>
      <c r="I153" s="15"/>
      <c r="J153" s="15"/>
    </row>
    <row r="154" spans="1:10" s="8" customFormat="1" ht="56.25" x14ac:dyDescent="0.2">
      <c r="A154" s="16" t="s">
        <v>5</v>
      </c>
      <c r="B154" s="17" t="s">
        <v>578</v>
      </c>
      <c r="C154" s="17" t="s">
        <v>579</v>
      </c>
      <c r="D154" s="17" t="s">
        <v>580</v>
      </c>
      <c r="E154" s="16" t="s">
        <v>6</v>
      </c>
      <c r="F154" s="18" t="s">
        <v>7</v>
      </c>
      <c r="G154" s="19">
        <v>451.09219499999995</v>
      </c>
      <c r="H154" s="19">
        <f t="shared" ref="H154:H210" si="4">G154*F154</f>
        <v>902.18438999999989</v>
      </c>
      <c r="I154" s="19"/>
      <c r="J154" s="19"/>
    </row>
    <row r="155" spans="1:10" s="8" customFormat="1" ht="45" x14ac:dyDescent="0.2">
      <c r="A155" s="16" t="s">
        <v>7</v>
      </c>
      <c r="B155" s="17" t="s">
        <v>581</v>
      </c>
      <c r="C155" s="17" t="s">
        <v>582</v>
      </c>
      <c r="D155" s="17" t="s">
        <v>1831</v>
      </c>
      <c r="E155" s="16" t="s">
        <v>6</v>
      </c>
      <c r="F155" s="18" t="s">
        <v>7</v>
      </c>
      <c r="G155" s="19">
        <v>632.96865000000003</v>
      </c>
      <c r="H155" s="19">
        <f t="shared" si="4"/>
        <v>1265.9373000000001</v>
      </c>
      <c r="I155" s="19"/>
      <c r="J155" s="19"/>
    </row>
    <row r="156" spans="1:10" s="8" customFormat="1" ht="45" x14ac:dyDescent="0.2">
      <c r="A156" s="16" t="s">
        <v>8</v>
      </c>
      <c r="B156" s="17" t="s">
        <v>583</v>
      </c>
      <c r="C156" s="17" t="s">
        <v>582</v>
      </c>
      <c r="D156" s="17" t="s">
        <v>1830</v>
      </c>
      <c r="E156" s="16" t="s">
        <v>6</v>
      </c>
      <c r="F156" s="18" t="s">
        <v>7</v>
      </c>
      <c r="G156" s="19">
        <v>365.25349999999997</v>
      </c>
      <c r="H156" s="19">
        <f t="shared" si="4"/>
        <v>730.50699999999995</v>
      </c>
      <c r="I156" s="19"/>
      <c r="J156" s="19"/>
    </row>
    <row r="157" spans="1:10" s="8" customFormat="1" ht="45" x14ac:dyDescent="0.2">
      <c r="A157" s="16" t="s">
        <v>10</v>
      </c>
      <c r="B157" s="17" t="s">
        <v>584</v>
      </c>
      <c r="C157" s="17" t="s">
        <v>585</v>
      </c>
      <c r="D157" s="17" t="s">
        <v>1829</v>
      </c>
      <c r="E157" s="16" t="s">
        <v>6</v>
      </c>
      <c r="F157" s="18" t="s">
        <v>11</v>
      </c>
      <c r="G157" s="19">
        <v>609.55284999999992</v>
      </c>
      <c r="H157" s="19">
        <f t="shared" si="4"/>
        <v>3047.7642499999997</v>
      </c>
      <c r="I157" s="19"/>
      <c r="J157" s="19"/>
    </row>
    <row r="158" spans="1:10" s="8" customFormat="1" ht="33.75" x14ac:dyDescent="0.2">
      <c r="A158" s="16" t="s">
        <v>11</v>
      </c>
      <c r="B158" s="17" t="s">
        <v>587</v>
      </c>
      <c r="C158" s="17" t="s">
        <v>588</v>
      </c>
      <c r="D158" s="17" t="s">
        <v>1828</v>
      </c>
      <c r="E158" s="16" t="s">
        <v>27</v>
      </c>
      <c r="F158" s="18" t="s">
        <v>589</v>
      </c>
      <c r="G158" s="19">
        <v>17.248539999999998</v>
      </c>
      <c r="H158" s="19">
        <f t="shared" si="4"/>
        <v>275.97663999999997</v>
      </c>
      <c r="I158" s="19"/>
      <c r="J158" s="19"/>
    </row>
    <row r="159" spans="1:10" s="8" customFormat="1" ht="33.75" x14ac:dyDescent="0.2">
      <c r="A159" s="16" t="s">
        <v>12</v>
      </c>
      <c r="B159" s="17" t="s">
        <v>590</v>
      </c>
      <c r="C159" s="17" t="s">
        <v>588</v>
      </c>
      <c r="D159" s="17" t="s">
        <v>1832</v>
      </c>
      <c r="E159" s="16" t="s">
        <v>27</v>
      </c>
      <c r="F159" s="18" t="s">
        <v>466</v>
      </c>
      <c r="G159" s="19">
        <v>17.248539999999998</v>
      </c>
      <c r="H159" s="19">
        <f t="shared" si="4"/>
        <v>68.994159999999994</v>
      </c>
      <c r="I159" s="19"/>
      <c r="J159" s="19"/>
    </row>
    <row r="160" spans="1:10" s="8" customFormat="1" ht="45" x14ac:dyDescent="0.2">
      <c r="A160" s="16" t="s">
        <v>29</v>
      </c>
      <c r="B160" s="17" t="s">
        <v>592</v>
      </c>
      <c r="C160" s="17" t="s">
        <v>593</v>
      </c>
      <c r="D160" s="17" t="s">
        <v>594</v>
      </c>
      <c r="E160" s="16" t="s">
        <v>27</v>
      </c>
      <c r="F160" s="18" t="s">
        <v>595</v>
      </c>
      <c r="G160" s="19">
        <v>13.752660000000001</v>
      </c>
      <c r="H160" s="19">
        <f t="shared" si="4"/>
        <v>426.33246000000003</v>
      </c>
      <c r="I160" s="19"/>
      <c r="J160" s="19"/>
    </row>
    <row r="161" spans="1:10" s="8" customFormat="1" ht="67.5" x14ac:dyDescent="0.2">
      <c r="A161" s="16" t="s">
        <v>30</v>
      </c>
      <c r="B161" s="17" t="s">
        <v>596</v>
      </c>
      <c r="C161" s="17" t="s">
        <v>420</v>
      </c>
      <c r="D161" s="17" t="s">
        <v>597</v>
      </c>
      <c r="E161" s="16" t="s">
        <v>27</v>
      </c>
      <c r="F161" s="18" t="s">
        <v>598</v>
      </c>
      <c r="G161" s="19">
        <v>5.3757399999999995</v>
      </c>
      <c r="H161" s="19">
        <f t="shared" si="4"/>
        <v>107.51479999999999</v>
      </c>
      <c r="I161" s="19"/>
      <c r="J161" s="19"/>
    </row>
    <row r="162" spans="1:10" s="8" customFormat="1" ht="67.5" x14ac:dyDescent="0.2">
      <c r="A162" s="16" t="s">
        <v>31</v>
      </c>
      <c r="B162" s="17" t="s">
        <v>599</v>
      </c>
      <c r="C162" s="17" t="s">
        <v>420</v>
      </c>
      <c r="D162" s="17" t="s">
        <v>600</v>
      </c>
      <c r="E162" s="16" t="s">
        <v>27</v>
      </c>
      <c r="F162" s="18" t="s">
        <v>428</v>
      </c>
      <c r="G162" s="19">
        <v>6.521795</v>
      </c>
      <c r="H162" s="19">
        <f t="shared" si="4"/>
        <v>65.217950000000002</v>
      </c>
      <c r="I162" s="19"/>
      <c r="J162" s="19"/>
    </row>
    <row r="163" spans="1:10" s="8" customFormat="1" ht="67.5" x14ac:dyDescent="0.2">
      <c r="A163" s="16" t="s">
        <v>32</v>
      </c>
      <c r="B163" s="17" t="s">
        <v>601</v>
      </c>
      <c r="C163" s="17" t="s">
        <v>420</v>
      </c>
      <c r="D163" s="17" t="s">
        <v>427</v>
      </c>
      <c r="E163" s="16" t="s">
        <v>27</v>
      </c>
      <c r="F163" s="18" t="s">
        <v>428</v>
      </c>
      <c r="G163" s="19">
        <v>12.755015</v>
      </c>
      <c r="H163" s="19">
        <f t="shared" si="4"/>
        <v>127.55015</v>
      </c>
      <c r="I163" s="19"/>
      <c r="J163" s="19"/>
    </row>
    <row r="164" spans="1:10" s="8" customFormat="1" ht="67.5" x14ac:dyDescent="0.2">
      <c r="A164" s="16" t="s">
        <v>33</v>
      </c>
      <c r="B164" s="17" t="s">
        <v>602</v>
      </c>
      <c r="C164" s="17" t="s">
        <v>420</v>
      </c>
      <c r="D164" s="17" t="s">
        <v>430</v>
      </c>
      <c r="E164" s="16" t="s">
        <v>27</v>
      </c>
      <c r="F164" s="18" t="s">
        <v>428</v>
      </c>
      <c r="G164" s="19">
        <v>24.957614999999997</v>
      </c>
      <c r="H164" s="19">
        <f t="shared" si="4"/>
        <v>249.57614999999998</v>
      </c>
      <c r="I164" s="19"/>
      <c r="J164" s="19"/>
    </row>
    <row r="165" spans="1:10" s="8" customFormat="1" ht="67.5" x14ac:dyDescent="0.2">
      <c r="A165" s="16" t="s">
        <v>34</v>
      </c>
      <c r="B165" s="17" t="s">
        <v>603</v>
      </c>
      <c r="C165" s="17" t="s">
        <v>420</v>
      </c>
      <c r="D165" s="17" t="s">
        <v>439</v>
      </c>
      <c r="E165" s="16" t="s">
        <v>27</v>
      </c>
      <c r="F165" s="18" t="s">
        <v>518</v>
      </c>
      <c r="G165" s="19">
        <v>11.559489999999998</v>
      </c>
      <c r="H165" s="19">
        <f t="shared" si="4"/>
        <v>208.07081999999997</v>
      </c>
      <c r="I165" s="19"/>
      <c r="J165" s="19"/>
    </row>
    <row r="166" spans="1:10" s="8" customFormat="1" ht="67.5" x14ac:dyDescent="0.2">
      <c r="A166" s="16" t="s">
        <v>35</v>
      </c>
      <c r="B166" s="17" t="s">
        <v>604</v>
      </c>
      <c r="C166" s="17" t="s">
        <v>420</v>
      </c>
      <c r="D166" s="17" t="s">
        <v>447</v>
      </c>
      <c r="E166" s="16" t="s">
        <v>27</v>
      </c>
      <c r="F166" s="18" t="s">
        <v>425</v>
      </c>
      <c r="G166" s="19">
        <v>17.339234999999999</v>
      </c>
      <c r="H166" s="19">
        <f t="shared" si="4"/>
        <v>34.678469999999997</v>
      </c>
      <c r="I166" s="19"/>
      <c r="J166" s="19"/>
    </row>
    <row r="167" spans="1:10" s="8" customFormat="1" ht="67.5" x14ac:dyDescent="0.2">
      <c r="A167" s="16" t="s">
        <v>36</v>
      </c>
      <c r="B167" s="17" t="s">
        <v>605</v>
      </c>
      <c r="C167" s="17" t="s">
        <v>420</v>
      </c>
      <c r="D167" s="17" t="s">
        <v>451</v>
      </c>
      <c r="E167" s="16" t="s">
        <v>27</v>
      </c>
      <c r="F167" s="18" t="s">
        <v>425</v>
      </c>
      <c r="G167" s="19">
        <v>32.823345000000003</v>
      </c>
      <c r="H167" s="19">
        <f t="shared" si="4"/>
        <v>65.646690000000007</v>
      </c>
      <c r="I167" s="19"/>
      <c r="J167" s="19"/>
    </row>
    <row r="168" spans="1:10" s="8" customFormat="1" ht="56.25" x14ac:dyDescent="0.2">
      <c r="A168" s="16" t="s">
        <v>37</v>
      </c>
      <c r="B168" s="17" t="s">
        <v>606</v>
      </c>
      <c r="C168" s="17" t="s">
        <v>420</v>
      </c>
      <c r="D168" s="17" t="s">
        <v>456</v>
      </c>
      <c r="E168" s="16" t="s">
        <v>27</v>
      </c>
      <c r="F168" s="18" t="s">
        <v>463</v>
      </c>
      <c r="G168" s="19">
        <v>19.656079999999999</v>
      </c>
      <c r="H168" s="19">
        <f t="shared" si="4"/>
        <v>58.968239999999994</v>
      </c>
      <c r="I168" s="19"/>
      <c r="J168" s="19"/>
    </row>
    <row r="169" spans="1:10" s="8" customFormat="1" ht="56.25" x14ac:dyDescent="0.2">
      <c r="A169" s="16" t="s">
        <v>38</v>
      </c>
      <c r="B169" s="17" t="s">
        <v>607</v>
      </c>
      <c r="C169" s="17" t="s">
        <v>420</v>
      </c>
      <c r="D169" s="17" t="s">
        <v>462</v>
      </c>
      <c r="E169" s="16" t="s">
        <v>27</v>
      </c>
      <c r="F169" s="18" t="s">
        <v>608</v>
      </c>
      <c r="G169" s="19">
        <v>27.727934999999999</v>
      </c>
      <c r="H169" s="19">
        <f t="shared" si="4"/>
        <v>27.727934999999999</v>
      </c>
      <c r="I169" s="19"/>
      <c r="J169" s="19"/>
    </row>
    <row r="170" spans="1:10" s="8" customFormat="1" ht="56.25" x14ac:dyDescent="0.2">
      <c r="A170" s="16" t="s">
        <v>39</v>
      </c>
      <c r="B170" s="17" t="s">
        <v>609</v>
      </c>
      <c r="C170" s="17" t="s">
        <v>420</v>
      </c>
      <c r="D170" s="17" t="s">
        <v>468</v>
      </c>
      <c r="E170" s="16" t="s">
        <v>27</v>
      </c>
      <c r="F170" s="18" t="s">
        <v>608</v>
      </c>
      <c r="G170" s="19">
        <v>27.727934999999999</v>
      </c>
      <c r="H170" s="19">
        <f t="shared" si="4"/>
        <v>27.727934999999999</v>
      </c>
      <c r="I170" s="19"/>
      <c r="J170" s="19"/>
    </row>
    <row r="171" spans="1:10" s="8" customFormat="1" ht="56.25" x14ac:dyDescent="0.2">
      <c r="A171" s="16" t="s">
        <v>40</v>
      </c>
      <c r="B171" s="17" t="s">
        <v>610</v>
      </c>
      <c r="C171" s="17" t="s">
        <v>420</v>
      </c>
      <c r="D171" s="17" t="s">
        <v>611</v>
      </c>
      <c r="E171" s="16" t="s">
        <v>27</v>
      </c>
      <c r="F171" s="18" t="s">
        <v>612</v>
      </c>
      <c r="G171" s="19">
        <v>4.2709099999999998</v>
      </c>
      <c r="H171" s="19">
        <f t="shared" si="4"/>
        <v>1110.4366</v>
      </c>
      <c r="I171" s="19"/>
      <c r="J171" s="19"/>
    </row>
    <row r="172" spans="1:10" s="8" customFormat="1" ht="56.25" x14ac:dyDescent="0.2">
      <c r="A172" s="16" t="s">
        <v>41</v>
      </c>
      <c r="B172" s="17" t="s">
        <v>613</v>
      </c>
      <c r="C172" s="17" t="s">
        <v>420</v>
      </c>
      <c r="D172" s="17" t="s">
        <v>614</v>
      </c>
      <c r="E172" s="16" t="s">
        <v>27</v>
      </c>
      <c r="F172" s="18" t="s">
        <v>615</v>
      </c>
      <c r="G172" s="19">
        <v>4.4852800000000004</v>
      </c>
      <c r="H172" s="19">
        <f t="shared" si="4"/>
        <v>179.41120000000001</v>
      </c>
      <c r="I172" s="19"/>
      <c r="J172" s="19"/>
    </row>
    <row r="173" spans="1:10" s="8" customFormat="1" ht="101.25" x14ac:dyDescent="0.2">
      <c r="A173" s="16" t="s">
        <v>42</v>
      </c>
      <c r="B173" s="17" t="s">
        <v>616</v>
      </c>
      <c r="C173" s="17" t="s">
        <v>471</v>
      </c>
      <c r="D173" s="17" t="s">
        <v>617</v>
      </c>
      <c r="E173" s="16" t="s">
        <v>27</v>
      </c>
      <c r="F173" s="18" t="s">
        <v>598</v>
      </c>
      <c r="G173" s="19">
        <v>3.6855149999999997</v>
      </c>
      <c r="H173" s="19">
        <f t="shared" si="4"/>
        <v>73.710299999999989</v>
      </c>
      <c r="I173" s="19"/>
      <c r="J173" s="19"/>
    </row>
    <row r="174" spans="1:10" s="8" customFormat="1" ht="101.25" x14ac:dyDescent="0.2">
      <c r="A174" s="16" t="s">
        <v>44</v>
      </c>
      <c r="B174" s="17" t="s">
        <v>618</v>
      </c>
      <c r="C174" s="17" t="s">
        <v>471</v>
      </c>
      <c r="D174" s="17" t="s">
        <v>481</v>
      </c>
      <c r="E174" s="16" t="s">
        <v>27</v>
      </c>
      <c r="F174" s="18" t="s">
        <v>619</v>
      </c>
      <c r="G174" s="19">
        <v>4.2296849999999999</v>
      </c>
      <c r="H174" s="19">
        <f t="shared" si="4"/>
        <v>317.22637500000002</v>
      </c>
      <c r="I174" s="19"/>
      <c r="J174" s="19"/>
    </row>
    <row r="175" spans="1:10" s="8" customFormat="1" ht="112.5" x14ac:dyDescent="0.2">
      <c r="A175" s="16" t="s">
        <v>45</v>
      </c>
      <c r="B175" s="17" t="s">
        <v>620</v>
      </c>
      <c r="C175" s="17" t="s">
        <v>471</v>
      </c>
      <c r="D175" s="17" t="s">
        <v>490</v>
      </c>
      <c r="E175" s="16" t="s">
        <v>27</v>
      </c>
      <c r="F175" s="18" t="s">
        <v>621</v>
      </c>
      <c r="G175" s="19">
        <v>6.1342799999999995</v>
      </c>
      <c r="H175" s="19">
        <f t="shared" si="4"/>
        <v>828.12779999999998</v>
      </c>
      <c r="I175" s="19"/>
      <c r="J175" s="19"/>
    </row>
    <row r="176" spans="1:10" s="8" customFormat="1" ht="112.5" x14ac:dyDescent="0.2">
      <c r="A176" s="16" t="s">
        <v>46</v>
      </c>
      <c r="B176" s="17" t="s">
        <v>622</v>
      </c>
      <c r="C176" s="17" t="s">
        <v>471</v>
      </c>
      <c r="D176" s="17" t="s">
        <v>623</v>
      </c>
      <c r="E176" s="16" t="s">
        <v>27</v>
      </c>
      <c r="F176" s="18" t="s">
        <v>624</v>
      </c>
      <c r="G176" s="19">
        <v>8.4016549999999999</v>
      </c>
      <c r="H176" s="19">
        <f t="shared" si="4"/>
        <v>302.45958000000002</v>
      </c>
      <c r="I176" s="19"/>
      <c r="J176" s="19"/>
    </row>
    <row r="177" spans="1:10" s="8" customFormat="1" ht="112.5" x14ac:dyDescent="0.2">
      <c r="A177" s="16" t="s">
        <v>49</v>
      </c>
      <c r="B177" s="17" t="s">
        <v>625</v>
      </c>
      <c r="C177" s="17" t="s">
        <v>471</v>
      </c>
      <c r="D177" s="17" t="s">
        <v>498</v>
      </c>
      <c r="E177" s="16" t="s">
        <v>27</v>
      </c>
      <c r="F177" s="18" t="s">
        <v>626</v>
      </c>
      <c r="G177" s="19">
        <v>10.784459999999999</v>
      </c>
      <c r="H177" s="19">
        <f t="shared" si="4"/>
        <v>323.53379999999999</v>
      </c>
      <c r="I177" s="19"/>
      <c r="J177" s="19"/>
    </row>
    <row r="178" spans="1:10" s="8" customFormat="1" ht="78.75" x14ac:dyDescent="0.2">
      <c r="A178" s="16" t="s">
        <v>51</v>
      </c>
      <c r="B178" s="17" t="s">
        <v>627</v>
      </c>
      <c r="C178" s="17" t="s">
        <v>501</v>
      </c>
      <c r="D178" s="17" t="s">
        <v>504</v>
      </c>
      <c r="E178" s="16" t="s">
        <v>28</v>
      </c>
      <c r="F178" s="18" t="s">
        <v>30</v>
      </c>
      <c r="G178" s="19">
        <v>47.952919999999999</v>
      </c>
      <c r="H178" s="19">
        <f t="shared" si="4"/>
        <v>383.62335999999999</v>
      </c>
      <c r="I178" s="19"/>
      <c r="J178" s="19"/>
    </row>
    <row r="179" spans="1:10" s="8" customFormat="1" ht="78.75" x14ac:dyDescent="0.2">
      <c r="A179" s="16" t="s">
        <v>52</v>
      </c>
      <c r="B179" s="17" t="s">
        <v>628</v>
      </c>
      <c r="C179" s="17" t="s">
        <v>501</v>
      </c>
      <c r="D179" s="17" t="s">
        <v>508</v>
      </c>
      <c r="E179" s="16" t="s">
        <v>28</v>
      </c>
      <c r="F179" s="18" t="s">
        <v>32</v>
      </c>
      <c r="G179" s="19">
        <v>82.50771499999999</v>
      </c>
      <c r="H179" s="19">
        <f t="shared" si="4"/>
        <v>825.07714999999985</v>
      </c>
      <c r="I179" s="19"/>
      <c r="J179" s="19"/>
    </row>
    <row r="180" spans="1:10" s="8" customFormat="1" ht="78.75" x14ac:dyDescent="0.2">
      <c r="A180" s="16" t="s">
        <v>53</v>
      </c>
      <c r="B180" s="17" t="s">
        <v>629</v>
      </c>
      <c r="C180" s="17" t="s">
        <v>501</v>
      </c>
      <c r="D180" s="17" t="s">
        <v>510</v>
      </c>
      <c r="E180" s="16" t="s">
        <v>28</v>
      </c>
      <c r="F180" s="18" t="s">
        <v>10</v>
      </c>
      <c r="G180" s="19">
        <v>111.05190499999998</v>
      </c>
      <c r="H180" s="19">
        <f t="shared" si="4"/>
        <v>444.20761999999991</v>
      </c>
      <c r="I180" s="19"/>
      <c r="J180" s="19"/>
    </row>
    <row r="181" spans="1:10" s="8" customFormat="1" ht="78.75" x14ac:dyDescent="0.2">
      <c r="A181" s="16" t="s">
        <v>54</v>
      </c>
      <c r="B181" s="17" t="s">
        <v>630</v>
      </c>
      <c r="C181" s="17" t="s">
        <v>501</v>
      </c>
      <c r="D181" s="17" t="s">
        <v>512</v>
      </c>
      <c r="E181" s="16" t="s">
        <v>28</v>
      </c>
      <c r="F181" s="18" t="s">
        <v>12</v>
      </c>
      <c r="G181" s="19">
        <v>132.91764500000002</v>
      </c>
      <c r="H181" s="19">
        <f t="shared" si="4"/>
        <v>797.50587000000019</v>
      </c>
      <c r="I181" s="19"/>
      <c r="J181" s="19"/>
    </row>
    <row r="182" spans="1:10" s="8" customFormat="1" ht="112.5" x14ac:dyDescent="0.2">
      <c r="A182" s="16" t="s">
        <v>55</v>
      </c>
      <c r="B182" s="17" t="s">
        <v>631</v>
      </c>
      <c r="C182" s="17" t="s">
        <v>514</v>
      </c>
      <c r="D182" s="17" t="s">
        <v>632</v>
      </c>
      <c r="E182" s="16" t="s">
        <v>27</v>
      </c>
      <c r="F182" s="18" t="s">
        <v>633</v>
      </c>
      <c r="G182" s="19">
        <v>2.58893</v>
      </c>
      <c r="H182" s="19">
        <f t="shared" si="4"/>
        <v>144.98007999999999</v>
      </c>
      <c r="I182" s="19"/>
      <c r="J182" s="19"/>
    </row>
    <row r="183" spans="1:10" s="8" customFormat="1" ht="101.25" x14ac:dyDescent="0.2">
      <c r="A183" s="16" t="s">
        <v>56</v>
      </c>
      <c r="B183" s="17" t="s">
        <v>634</v>
      </c>
      <c r="C183" s="17" t="s">
        <v>514</v>
      </c>
      <c r="D183" s="17" t="s">
        <v>635</v>
      </c>
      <c r="E183" s="16" t="s">
        <v>27</v>
      </c>
      <c r="F183" s="18" t="s">
        <v>624</v>
      </c>
      <c r="G183" s="19">
        <v>2.58893</v>
      </c>
      <c r="H183" s="19">
        <f t="shared" si="4"/>
        <v>93.201480000000004</v>
      </c>
      <c r="I183" s="19"/>
      <c r="J183" s="19"/>
    </row>
    <row r="184" spans="1:10" s="8" customFormat="1" ht="101.25" x14ac:dyDescent="0.2">
      <c r="A184" s="16" t="s">
        <v>57</v>
      </c>
      <c r="B184" s="17" t="s">
        <v>636</v>
      </c>
      <c r="C184" s="17" t="s">
        <v>514</v>
      </c>
      <c r="D184" s="17" t="s">
        <v>637</v>
      </c>
      <c r="E184" s="16" t="s">
        <v>27</v>
      </c>
      <c r="F184" s="18" t="s">
        <v>619</v>
      </c>
      <c r="G184" s="19">
        <v>2.58893</v>
      </c>
      <c r="H184" s="19">
        <f t="shared" si="4"/>
        <v>194.16974999999999</v>
      </c>
      <c r="I184" s="19"/>
      <c r="J184" s="19"/>
    </row>
    <row r="185" spans="1:10" s="8" customFormat="1" ht="101.25" x14ac:dyDescent="0.2">
      <c r="A185" s="16" t="s">
        <v>58</v>
      </c>
      <c r="B185" s="17" t="s">
        <v>638</v>
      </c>
      <c r="C185" s="17" t="s">
        <v>514</v>
      </c>
      <c r="D185" s="17" t="s">
        <v>639</v>
      </c>
      <c r="E185" s="16" t="s">
        <v>27</v>
      </c>
      <c r="F185" s="18" t="s">
        <v>615</v>
      </c>
      <c r="G185" s="19">
        <v>4.1472350000000002</v>
      </c>
      <c r="H185" s="19">
        <f t="shared" si="4"/>
        <v>165.88940000000002</v>
      </c>
      <c r="I185" s="19"/>
      <c r="J185" s="19"/>
    </row>
    <row r="186" spans="1:10" s="8" customFormat="1" ht="112.5" x14ac:dyDescent="0.2">
      <c r="A186" s="16" t="s">
        <v>59</v>
      </c>
      <c r="B186" s="17" t="s">
        <v>640</v>
      </c>
      <c r="C186" s="17" t="s">
        <v>514</v>
      </c>
      <c r="D186" s="17" t="s">
        <v>641</v>
      </c>
      <c r="E186" s="16" t="s">
        <v>27</v>
      </c>
      <c r="F186" s="18" t="s">
        <v>407</v>
      </c>
      <c r="G186" s="19">
        <v>4.1472350000000002</v>
      </c>
      <c r="H186" s="19">
        <f t="shared" si="4"/>
        <v>132.71152000000001</v>
      </c>
      <c r="I186" s="19"/>
      <c r="J186" s="19"/>
    </row>
    <row r="187" spans="1:10" s="8" customFormat="1" ht="67.5" x14ac:dyDescent="0.2">
      <c r="A187" s="16" t="s">
        <v>60</v>
      </c>
      <c r="B187" s="17" t="s">
        <v>642</v>
      </c>
      <c r="C187" s="17" t="s">
        <v>522</v>
      </c>
      <c r="D187" s="17" t="s">
        <v>523</v>
      </c>
      <c r="E187" s="16" t="s">
        <v>28</v>
      </c>
      <c r="F187" s="18" t="s">
        <v>38</v>
      </c>
      <c r="G187" s="19">
        <v>48.571294999999999</v>
      </c>
      <c r="H187" s="19">
        <f t="shared" si="4"/>
        <v>777.14071999999999</v>
      </c>
      <c r="I187" s="19"/>
      <c r="J187" s="19"/>
    </row>
    <row r="188" spans="1:10" s="8" customFormat="1" ht="67.5" x14ac:dyDescent="0.2">
      <c r="A188" s="16" t="s">
        <v>61</v>
      </c>
      <c r="B188" s="17" t="s">
        <v>643</v>
      </c>
      <c r="C188" s="17" t="s">
        <v>522</v>
      </c>
      <c r="D188" s="17" t="s">
        <v>525</v>
      </c>
      <c r="E188" s="16" t="s">
        <v>28</v>
      </c>
      <c r="F188" s="18" t="s">
        <v>30</v>
      </c>
      <c r="G188" s="19">
        <v>77.437039999999996</v>
      </c>
      <c r="H188" s="19">
        <f t="shared" si="4"/>
        <v>619.49631999999997</v>
      </c>
      <c r="I188" s="19"/>
      <c r="J188" s="19"/>
    </row>
    <row r="189" spans="1:10" s="8" customFormat="1" ht="56.25" x14ac:dyDescent="0.2">
      <c r="A189" s="16" t="s">
        <v>62</v>
      </c>
      <c r="B189" s="17" t="s">
        <v>644</v>
      </c>
      <c r="C189" s="17" t="s">
        <v>527</v>
      </c>
      <c r="D189" s="17" t="s">
        <v>528</v>
      </c>
      <c r="E189" s="16" t="s">
        <v>27</v>
      </c>
      <c r="F189" s="18" t="s">
        <v>645</v>
      </c>
      <c r="G189" s="19">
        <v>0.80801000000000001</v>
      </c>
      <c r="H189" s="19">
        <f t="shared" si="4"/>
        <v>307.04379999999998</v>
      </c>
      <c r="I189" s="19"/>
      <c r="J189" s="19"/>
    </row>
    <row r="190" spans="1:10" s="8" customFormat="1" ht="56.25" x14ac:dyDescent="0.2">
      <c r="A190" s="16" t="s">
        <v>63</v>
      </c>
      <c r="B190" s="17" t="s">
        <v>646</v>
      </c>
      <c r="C190" s="17" t="s">
        <v>527</v>
      </c>
      <c r="D190" s="17" t="s">
        <v>647</v>
      </c>
      <c r="E190" s="16" t="s">
        <v>27</v>
      </c>
      <c r="F190" s="18" t="s">
        <v>479</v>
      </c>
      <c r="G190" s="19">
        <v>0.585395</v>
      </c>
      <c r="H190" s="19">
        <f t="shared" si="4"/>
        <v>99.517150000000001</v>
      </c>
      <c r="I190" s="19"/>
      <c r="J190" s="19"/>
    </row>
    <row r="191" spans="1:10" s="8" customFormat="1" ht="67.5" x14ac:dyDescent="0.2">
      <c r="A191" s="16" t="s">
        <v>64</v>
      </c>
      <c r="B191" s="17" t="s">
        <v>648</v>
      </c>
      <c r="C191" s="17" t="s">
        <v>527</v>
      </c>
      <c r="D191" s="17" t="s">
        <v>649</v>
      </c>
      <c r="E191" s="16" t="s">
        <v>27</v>
      </c>
      <c r="F191" s="18" t="s">
        <v>650</v>
      </c>
      <c r="G191" s="19">
        <v>0.82450000000000001</v>
      </c>
      <c r="H191" s="19">
        <f t="shared" si="4"/>
        <v>115.43</v>
      </c>
      <c r="I191" s="19"/>
      <c r="J191" s="19"/>
    </row>
    <row r="192" spans="1:10" s="8" customFormat="1" ht="67.5" x14ac:dyDescent="0.2">
      <c r="A192" s="16" t="s">
        <v>65</v>
      </c>
      <c r="B192" s="17" t="s">
        <v>651</v>
      </c>
      <c r="C192" s="17" t="s">
        <v>402</v>
      </c>
      <c r="D192" s="17" t="s">
        <v>652</v>
      </c>
      <c r="E192" s="16" t="s">
        <v>6</v>
      </c>
      <c r="F192" s="18" t="s">
        <v>5</v>
      </c>
      <c r="G192" s="19">
        <v>137.27924999999999</v>
      </c>
      <c r="H192" s="19">
        <f t="shared" si="4"/>
        <v>137.27924999999999</v>
      </c>
      <c r="I192" s="19"/>
      <c r="J192" s="19"/>
    </row>
    <row r="193" spans="1:10" s="8" customFormat="1" ht="67.5" x14ac:dyDescent="0.2">
      <c r="A193" s="16" t="s">
        <v>66</v>
      </c>
      <c r="B193" s="17" t="s">
        <v>653</v>
      </c>
      <c r="C193" s="17" t="s">
        <v>402</v>
      </c>
      <c r="D193" s="17" t="s">
        <v>533</v>
      </c>
      <c r="E193" s="16" t="s">
        <v>6</v>
      </c>
      <c r="F193" s="18" t="s">
        <v>5</v>
      </c>
      <c r="G193" s="19">
        <v>137.27924999999999</v>
      </c>
      <c r="H193" s="19">
        <f t="shared" si="4"/>
        <v>137.27924999999999</v>
      </c>
      <c r="I193" s="19"/>
      <c r="J193" s="19"/>
    </row>
    <row r="194" spans="1:10" s="8" customFormat="1" ht="67.5" x14ac:dyDescent="0.2">
      <c r="A194" s="16" t="s">
        <v>67</v>
      </c>
      <c r="B194" s="17" t="s">
        <v>654</v>
      </c>
      <c r="C194" s="17" t="s">
        <v>655</v>
      </c>
      <c r="D194" s="17" t="s">
        <v>656</v>
      </c>
      <c r="E194" s="16" t="s">
        <v>6</v>
      </c>
      <c r="F194" s="18" t="s">
        <v>5</v>
      </c>
      <c r="G194" s="19">
        <v>137.27924999999999</v>
      </c>
      <c r="H194" s="19">
        <f t="shared" si="4"/>
        <v>137.27924999999999</v>
      </c>
      <c r="I194" s="19"/>
      <c r="J194" s="19"/>
    </row>
    <row r="195" spans="1:10" s="8" customFormat="1" ht="67.5" x14ac:dyDescent="0.2">
      <c r="A195" s="16" t="s">
        <v>68</v>
      </c>
      <c r="B195" s="17" t="s">
        <v>657</v>
      </c>
      <c r="C195" s="17" t="s">
        <v>658</v>
      </c>
      <c r="D195" s="17" t="s">
        <v>659</v>
      </c>
      <c r="E195" s="16" t="s">
        <v>139</v>
      </c>
      <c r="F195" s="18" t="s">
        <v>8</v>
      </c>
      <c r="G195" s="19">
        <v>23.522984999999998</v>
      </c>
      <c r="H195" s="19">
        <f t="shared" si="4"/>
        <v>70.568954999999988</v>
      </c>
      <c r="I195" s="19"/>
      <c r="J195" s="19"/>
    </row>
    <row r="196" spans="1:10" s="8" customFormat="1" ht="56.25" x14ac:dyDescent="0.2">
      <c r="A196" s="16" t="s">
        <v>69</v>
      </c>
      <c r="B196" s="17" t="s">
        <v>660</v>
      </c>
      <c r="C196" s="17" t="s">
        <v>658</v>
      </c>
      <c r="D196" s="17" t="s">
        <v>661</v>
      </c>
      <c r="E196" s="16" t="s">
        <v>139</v>
      </c>
      <c r="F196" s="18" t="s">
        <v>30</v>
      </c>
      <c r="G196" s="19">
        <v>23.522984999999998</v>
      </c>
      <c r="H196" s="19">
        <f t="shared" si="4"/>
        <v>188.18387999999999</v>
      </c>
      <c r="I196" s="19"/>
      <c r="J196" s="19"/>
    </row>
    <row r="197" spans="1:10" s="8" customFormat="1" ht="56.25" x14ac:dyDescent="0.2">
      <c r="A197" s="16" t="s">
        <v>70</v>
      </c>
      <c r="B197" s="17" t="s">
        <v>662</v>
      </c>
      <c r="C197" s="17" t="s">
        <v>663</v>
      </c>
      <c r="D197" s="17" t="s">
        <v>664</v>
      </c>
      <c r="E197" s="16" t="s">
        <v>139</v>
      </c>
      <c r="F197" s="18" t="s">
        <v>32</v>
      </c>
      <c r="G197" s="19">
        <v>28.305084999999998</v>
      </c>
      <c r="H197" s="19">
        <f t="shared" si="4"/>
        <v>283.05084999999997</v>
      </c>
      <c r="I197" s="19"/>
      <c r="J197" s="19"/>
    </row>
    <row r="198" spans="1:10" s="8" customFormat="1" ht="56.25" x14ac:dyDescent="0.2">
      <c r="A198" s="16" t="s">
        <v>71</v>
      </c>
      <c r="B198" s="17" t="s">
        <v>665</v>
      </c>
      <c r="C198" s="17" t="s">
        <v>663</v>
      </c>
      <c r="D198" s="17" t="s">
        <v>666</v>
      </c>
      <c r="E198" s="16" t="s">
        <v>139</v>
      </c>
      <c r="F198" s="18" t="s">
        <v>8</v>
      </c>
      <c r="G198" s="19">
        <v>28.305084999999998</v>
      </c>
      <c r="H198" s="19">
        <f t="shared" si="4"/>
        <v>84.915255000000002</v>
      </c>
      <c r="I198" s="19"/>
      <c r="J198" s="19"/>
    </row>
    <row r="199" spans="1:10" s="8" customFormat="1" ht="56.25" x14ac:dyDescent="0.2">
      <c r="A199" s="16" t="s">
        <v>72</v>
      </c>
      <c r="B199" s="17" t="s">
        <v>667</v>
      </c>
      <c r="C199" s="17" t="s">
        <v>663</v>
      </c>
      <c r="D199" s="17" t="s">
        <v>668</v>
      </c>
      <c r="E199" s="16" t="s">
        <v>139</v>
      </c>
      <c r="F199" s="18" t="s">
        <v>10</v>
      </c>
      <c r="G199" s="19">
        <v>28.305084999999998</v>
      </c>
      <c r="H199" s="19">
        <f t="shared" si="4"/>
        <v>113.22033999999999</v>
      </c>
      <c r="I199" s="19"/>
      <c r="J199" s="19"/>
    </row>
    <row r="200" spans="1:10" s="8" customFormat="1" ht="45" x14ac:dyDescent="0.2">
      <c r="A200" s="16" t="s">
        <v>73</v>
      </c>
      <c r="B200" s="17" t="s">
        <v>669</v>
      </c>
      <c r="C200" s="17" t="s">
        <v>670</v>
      </c>
      <c r="D200" s="17" t="s">
        <v>671</v>
      </c>
      <c r="E200" s="16" t="s">
        <v>28</v>
      </c>
      <c r="F200" s="18" t="s">
        <v>7</v>
      </c>
      <c r="G200" s="19">
        <v>5.1861050000000004</v>
      </c>
      <c r="H200" s="19">
        <f t="shared" si="4"/>
        <v>10.372210000000001</v>
      </c>
      <c r="I200" s="19"/>
      <c r="J200" s="19"/>
    </row>
    <row r="201" spans="1:10" s="8" customFormat="1" ht="45" x14ac:dyDescent="0.2">
      <c r="A201" s="16" t="s">
        <v>74</v>
      </c>
      <c r="B201" s="17" t="s">
        <v>672</v>
      </c>
      <c r="C201" s="17" t="s">
        <v>670</v>
      </c>
      <c r="D201" s="17" t="s">
        <v>673</v>
      </c>
      <c r="E201" s="16" t="s">
        <v>28</v>
      </c>
      <c r="F201" s="18" t="s">
        <v>5</v>
      </c>
      <c r="G201" s="19">
        <v>5.1861050000000004</v>
      </c>
      <c r="H201" s="19">
        <f t="shared" si="4"/>
        <v>5.1861050000000004</v>
      </c>
      <c r="I201" s="19"/>
      <c r="J201" s="19"/>
    </row>
    <row r="202" spans="1:10" s="8" customFormat="1" ht="45" x14ac:dyDescent="0.2">
      <c r="A202" s="16" t="s">
        <v>75</v>
      </c>
      <c r="B202" s="17" t="s">
        <v>674</v>
      </c>
      <c r="C202" s="17" t="s">
        <v>670</v>
      </c>
      <c r="D202" s="17" t="s">
        <v>675</v>
      </c>
      <c r="E202" s="16" t="s">
        <v>28</v>
      </c>
      <c r="F202" s="18" t="s">
        <v>5</v>
      </c>
      <c r="G202" s="19">
        <v>5.1861050000000004</v>
      </c>
      <c r="H202" s="19">
        <f t="shared" si="4"/>
        <v>5.1861050000000004</v>
      </c>
      <c r="I202" s="19"/>
      <c r="J202" s="19"/>
    </row>
    <row r="203" spans="1:10" s="8" customFormat="1" ht="45" x14ac:dyDescent="0.2">
      <c r="A203" s="16" t="s">
        <v>76</v>
      </c>
      <c r="B203" s="17" t="s">
        <v>676</v>
      </c>
      <c r="C203" s="17" t="s">
        <v>677</v>
      </c>
      <c r="D203" s="17" t="s">
        <v>678</v>
      </c>
      <c r="E203" s="16" t="s">
        <v>28</v>
      </c>
      <c r="F203" s="18" t="s">
        <v>32</v>
      </c>
      <c r="G203" s="19">
        <v>6.1507699999999996</v>
      </c>
      <c r="H203" s="19">
        <f t="shared" si="4"/>
        <v>61.5077</v>
      </c>
      <c r="I203" s="19"/>
      <c r="J203" s="19"/>
    </row>
    <row r="204" spans="1:10" s="8" customFormat="1" ht="45" x14ac:dyDescent="0.2">
      <c r="A204" s="16" t="s">
        <v>77</v>
      </c>
      <c r="B204" s="17" t="s">
        <v>679</v>
      </c>
      <c r="C204" s="17" t="s">
        <v>677</v>
      </c>
      <c r="D204" s="17" t="s">
        <v>680</v>
      </c>
      <c r="E204" s="16" t="s">
        <v>28</v>
      </c>
      <c r="F204" s="18" t="s">
        <v>7</v>
      </c>
      <c r="G204" s="19">
        <v>7.6183799999999993</v>
      </c>
      <c r="H204" s="19">
        <f t="shared" si="4"/>
        <v>15.236759999999999</v>
      </c>
      <c r="I204" s="19"/>
      <c r="J204" s="19"/>
    </row>
    <row r="205" spans="1:10" s="8" customFormat="1" ht="45" x14ac:dyDescent="0.2">
      <c r="A205" s="16" t="s">
        <v>78</v>
      </c>
      <c r="B205" s="17" t="s">
        <v>681</v>
      </c>
      <c r="C205" s="17" t="s">
        <v>544</v>
      </c>
      <c r="D205" s="17" t="s">
        <v>682</v>
      </c>
      <c r="E205" s="16" t="s">
        <v>28</v>
      </c>
      <c r="F205" s="18" t="s">
        <v>70</v>
      </c>
      <c r="G205" s="19">
        <v>3.6277999999999997</v>
      </c>
      <c r="H205" s="19">
        <f t="shared" si="4"/>
        <v>159.6232</v>
      </c>
      <c r="I205" s="19"/>
      <c r="J205" s="19"/>
    </row>
    <row r="206" spans="1:10" s="8" customFormat="1" ht="78.75" x14ac:dyDescent="0.2">
      <c r="A206" s="16" t="s">
        <v>79</v>
      </c>
      <c r="B206" s="17" t="s">
        <v>683</v>
      </c>
      <c r="C206" s="17" t="s">
        <v>412</v>
      </c>
      <c r="D206" s="17" t="s">
        <v>684</v>
      </c>
      <c r="E206" s="16" t="s">
        <v>9</v>
      </c>
      <c r="F206" s="18" t="s">
        <v>685</v>
      </c>
      <c r="G206" s="19">
        <v>8002.4320999999982</v>
      </c>
      <c r="H206" s="19">
        <f t="shared" si="4"/>
        <v>2080.6323459999994</v>
      </c>
      <c r="I206" s="19"/>
      <c r="J206" s="19"/>
    </row>
    <row r="207" spans="1:10" s="8" customFormat="1" ht="22.5" x14ac:dyDescent="0.2">
      <c r="A207" s="16" t="s">
        <v>80</v>
      </c>
      <c r="B207" s="17" t="s">
        <v>686</v>
      </c>
      <c r="C207" s="17" t="s">
        <v>687</v>
      </c>
      <c r="D207" s="17" t="s">
        <v>688</v>
      </c>
      <c r="E207" s="16" t="s">
        <v>689</v>
      </c>
      <c r="F207" s="18" t="s">
        <v>5</v>
      </c>
      <c r="G207" s="19">
        <v>262.19099999999997</v>
      </c>
      <c r="H207" s="19">
        <f t="shared" si="4"/>
        <v>262.19099999999997</v>
      </c>
      <c r="I207" s="19"/>
      <c r="J207" s="19"/>
    </row>
    <row r="208" spans="1:10" s="8" customFormat="1" ht="22.5" x14ac:dyDescent="0.2">
      <c r="A208" s="16" t="s">
        <v>81</v>
      </c>
      <c r="B208" s="17" t="s">
        <v>690</v>
      </c>
      <c r="C208" s="17" t="s">
        <v>691</v>
      </c>
      <c r="D208" s="17" t="s">
        <v>692</v>
      </c>
      <c r="E208" s="16" t="s">
        <v>13</v>
      </c>
      <c r="F208" s="18" t="s">
        <v>5</v>
      </c>
      <c r="G208" s="19">
        <v>327.38421499999998</v>
      </c>
      <c r="H208" s="19">
        <f t="shared" si="4"/>
        <v>327.38421499999998</v>
      </c>
      <c r="I208" s="19"/>
      <c r="J208" s="19"/>
    </row>
    <row r="209" spans="1:10" s="8" customFormat="1" ht="45" x14ac:dyDescent="0.2">
      <c r="A209" s="16" t="s">
        <v>82</v>
      </c>
      <c r="B209" s="17" t="s">
        <v>693</v>
      </c>
      <c r="C209" s="17" t="s">
        <v>694</v>
      </c>
      <c r="D209" s="17" t="s">
        <v>695</v>
      </c>
      <c r="E209" s="16" t="s">
        <v>392</v>
      </c>
      <c r="F209" s="18" t="s">
        <v>49</v>
      </c>
      <c r="G209" s="19">
        <v>228.17212999999998</v>
      </c>
      <c r="H209" s="19">
        <f t="shared" si="4"/>
        <v>5476.13112</v>
      </c>
      <c r="I209" s="19"/>
      <c r="J209" s="19"/>
    </row>
    <row r="210" spans="1:10" s="8" customFormat="1" ht="22.5" x14ac:dyDescent="0.2">
      <c r="A210" s="16" t="s">
        <v>83</v>
      </c>
      <c r="B210" s="17" t="s">
        <v>696</v>
      </c>
      <c r="C210" s="17" t="s">
        <v>697</v>
      </c>
      <c r="D210" s="17" t="s">
        <v>698</v>
      </c>
      <c r="E210" s="16" t="s">
        <v>392</v>
      </c>
      <c r="F210" s="18" t="s">
        <v>5</v>
      </c>
      <c r="G210" s="19">
        <v>778.00644499999999</v>
      </c>
      <c r="H210" s="19">
        <f t="shared" si="4"/>
        <v>778.00644499999999</v>
      </c>
      <c r="I210" s="19"/>
      <c r="J210" s="19"/>
    </row>
    <row r="211" spans="1:10" s="8" customFormat="1" ht="22.5" x14ac:dyDescent="0.2">
      <c r="A211" s="36"/>
      <c r="B211" s="14"/>
      <c r="C211" s="26" t="s">
        <v>699</v>
      </c>
      <c r="D211" s="14"/>
      <c r="E211" s="14"/>
      <c r="F211" s="15"/>
      <c r="G211" s="15"/>
      <c r="H211" s="15"/>
      <c r="I211" s="15"/>
      <c r="J211" s="15"/>
    </row>
    <row r="212" spans="1:10" s="8" customFormat="1" ht="56.25" x14ac:dyDescent="0.2">
      <c r="A212" s="16" t="s">
        <v>5</v>
      </c>
      <c r="B212" s="17" t="s">
        <v>700</v>
      </c>
      <c r="C212" s="17" t="s">
        <v>354</v>
      </c>
      <c r="D212" s="17" t="s">
        <v>355</v>
      </c>
      <c r="E212" s="16" t="s">
        <v>27</v>
      </c>
      <c r="F212" s="18" t="s">
        <v>701</v>
      </c>
      <c r="G212" s="19">
        <v>16.852780000000003</v>
      </c>
      <c r="H212" s="19">
        <f t="shared" ref="H212:H275" si="5">G212*F212</f>
        <v>5814.2091000000009</v>
      </c>
      <c r="I212" s="19"/>
      <c r="J212" s="19"/>
    </row>
    <row r="213" spans="1:10" s="8" customFormat="1" ht="67.5" x14ac:dyDescent="0.2">
      <c r="A213" s="16" t="s">
        <v>7</v>
      </c>
      <c r="B213" s="17" t="s">
        <v>702</v>
      </c>
      <c r="C213" s="17" t="s">
        <v>358</v>
      </c>
      <c r="D213" s="17" t="s">
        <v>359</v>
      </c>
      <c r="E213" s="16" t="s">
        <v>27</v>
      </c>
      <c r="F213" s="18" t="s">
        <v>372</v>
      </c>
      <c r="G213" s="19">
        <v>8.3027149999999992</v>
      </c>
      <c r="H213" s="19">
        <f t="shared" si="5"/>
        <v>2905.9502499999999</v>
      </c>
      <c r="I213" s="19"/>
      <c r="J213" s="19"/>
    </row>
    <row r="214" spans="1:10" s="8" customFormat="1" ht="67.5" x14ac:dyDescent="0.2">
      <c r="A214" s="16" t="s">
        <v>8</v>
      </c>
      <c r="B214" s="17" t="s">
        <v>703</v>
      </c>
      <c r="C214" s="17" t="s">
        <v>358</v>
      </c>
      <c r="D214" s="17" t="s">
        <v>362</v>
      </c>
      <c r="E214" s="16" t="s">
        <v>27</v>
      </c>
      <c r="F214" s="18" t="s">
        <v>360</v>
      </c>
      <c r="G214" s="19">
        <v>1.5500599999999998</v>
      </c>
      <c r="H214" s="19">
        <f t="shared" si="5"/>
        <v>155.00599999999997</v>
      </c>
      <c r="I214" s="19"/>
      <c r="J214" s="19"/>
    </row>
    <row r="215" spans="1:10" s="8" customFormat="1" ht="67.5" x14ac:dyDescent="0.2">
      <c r="A215" s="16" t="s">
        <v>10</v>
      </c>
      <c r="B215" s="17" t="s">
        <v>704</v>
      </c>
      <c r="C215" s="17" t="s">
        <v>358</v>
      </c>
      <c r="D215" s="17" t="s">
        <v>705</v>
      </c>
      <c r="E215" s="16" t="s">
        <v>27</v>
      </c>
      <c r="F215" s="18" t="s">
        <v>706</v>
      </c>
      <c r="G215" s="19">
        <v>6.95878</v>
      </c>
      <c r="H215" s="19">
        <f t="shared" si="5"/>
        <v>3096.6570999999999</v>
      </c>
      <c r="I215" s="19"/>
      <c r="J215" s="19"/>
    </row>
    <row r="216" spans="1:10" s="8" customFormat="1" ht="22.5" x14ac:dyDescent="0.2">
      <c r="A216" s="16" t="s">
        <v>11</v>
      </c>
      <c r="B216" s="17" t="s">
        <v>707</v>
      </c>
      <c r="C216" s="17" t="s">
        <v>365</v>
      </c>
      <c r="D216" s="17" t="s">
        <v>366</v>
      </c>
      <c r="E216" s="16" t="s">
        <v>367</v>
      </c>
      <c r="F216" s="18" t="s">
        <v>708</v>
      </c>
      <c r="G216" s="19">
        <v>84.181449999999984</v>
      </c>
      <c r="H216" s="19">
        <f t="shared" si="5"/>
        <v>269.38063999999997</v>
      </c>
      <c r="I216" s="19"/>
      <c r="J216" s="19"/>
    </row>
    <row r="217" spans="1:10" s="8" customFormat="1" ht="67.5" x14ac:dyDescent="0.2">
      <c r="A217" s="16" t="s">
        <v>12</v>
      </c>
      <c r="B217" s="17" t="s">
        <v>709</v>
      </c>
      <c r="C217" s="17" t="s">
        <v>370</v>
      </c>
      <c r="D217" s="17" t="s">
        <v>371</v>
      </c>
      <c r="E217" s="16" t="s">
        <v>27</v>
      </c>
      <c r="F217" s="18" t="s">
        <v>710</v>
      </c>
      <c r="G217" s="19">
        <v>20.488825000000002</v>
      </c>
      <c r="H217" s="19">
        <f t="shared" si="5"/>
        <v>11473.742000000002</v>
      </c>
      <c r="I217" s="19"/>
      <c r="J217" s="19"/>
    </row>
    <row r="218" spans="1:10" s="8" customFormat="1" ht="67.5" x14ac:dyDescent="0.2">
      <c r="A218" s="16" t="s">
        <v>29</v>
      </c>
      <c r="B218" s="17" t="s">
        <v>711</v>
      </c>
      <c r="C218" s="17" t="s">
        <v>370</v>
      </c>
      <c r="D218" s="17" t="s">
        <v>374</v>
      </c>
      <c r="E218" s="16" t="s">
        <v>27</v>
      </c>
      <c r="F218" s="18" t="s">
        <v>360</v>
      </c>
      <c r="G218" s="19">
        <v>8.4758599999999991</v>
      </c>
      <c r="H218" s="19">
        <f t="shared" si="5"/>
        <v>847.5859999999999</v>
      </c>
      <c r="I218" s="19"/>
      <c r="J218" s="19"/>
    </row>
    <row r="219" spans="1:10" s="8" customFormat="1" ht="22.5" x14ac:dyDescent="0.2">
      <c r="A219" s="16" t="s">
        <v>30</v>
      </c>
      <c r="B219" s="17" t="s">
        <v>712</v>
      </c>
      <c r="C219" s="17" t="s">
        <v>383</v>
      </c>
      <c r="D219" s="17" t="s">
        <v>384</v>
      </c>
      <c r="E219" s="16" t="s">
        <v>385</v>
      </c>
      <c r="F219" s="18" t="s">
        <v>68</v>
      </c>
      <c r="G219" s="19">
        <v>26.169629999999998</v>
      </c>
      <c r="H219" s="19">
        <f t="shared" si="5"/>
        <v>1099.12446</v>
      </c>
      <c r="I219" s="19"/>
      <c r="J219" s="19"/>
    </row>
    <row r="220" spans="1:10" s="8" customFormat="1" ht="45" x14ac:dyDescent="0.2">
      <c r="A220" s="16" t="s">
        <v>31</v>
      </c>
      <c r="B220" s="17" t="s">
        <v>713</v>
      </c>
      <c r="C220" s="17" t="s">
        <v>387</v>
      </c>
      <c r="D220" s="17" t="s">
        <v>388</v>
      </c>
      <c r="E220" s="16" t="s">
        <v>28</v>
      </c>
      <c r="F220" s="18" t="s">
        <v>69</v>
      </c>
      <c r="G220" s="19">
        <v>7.3710299999999993</v>
      </c>
      <c r="H220" s="19">
        <f t="shared" si="5"/>
        <v>316.95428999999996</v>
      </c>
      <c r="I220" s="19"/>
      <c r="J220" s="19"/>
    </row>
    <row r="221" spans="1:10" s="8" customFormat="1" ht="22.5" x14ac:dyDescent="0.2">
      <c r="A221" s="16" t="s">
        <v>32</v>
      </c>
      <c r="B221" s="17" t="s">
        <v>714</v>
      </c>
      <c r="C221" s="17" t="s">
        <v>390</v>
      </c>
      <c r="D221" s="17" t="s">
        <v>391</v>
      </c>
      <c r="E221" s="16" t="s">
        <v>392</v>
      </c>
      <c r="F221" s="18" t="s">
        <v>7</v>
      </c>
      <c r="G221" s="19">
        <v>555.55634499999996</v>
      </c>
      <c r="H221" s="19">
        <f t="shared" si="5"/>
        <v>1111.1126899999999</v>
      </c>
      <c r="I221" s="19"/>
      <c r="J221" s="19"/>
    </row>
    <row r="222" spans="1:10" s="8" customFormat="1" ht="67.5" x14ac:dyDescent="0.2">
      <c r="A222" s="16" t="s">
        <v>33</v>
      </c>
      <c r="B222" s="17" t="s">
        <v>715</v>
      </c>
      <c r="C222" s="17" t="s">
        <v>582</v>
      </c>
      <c r="D222" s="17" t="s">
        <v>716</v>
      </c>
      <c r="E222" s="16" t="s">
        <v>6</v>
      </c>
      <c r="F222" s="18" t="s">
        <v>7</v>
      </c>
      <c r="G222" s="19">
        <v>173.42533</v>
      </c>
      <c r="H222" s="19">
        <f t="shared" si="5"/>
        <v>346.85066</v>
      </c>
      <c r="I222" s="19"/>
      <c r="J222" s="19"/>
    </row>
    <row r="223" spans="1:10" s="8" customFormat="1" ht="78.75" x14ac:dyDescent="0.2">
      <c r="A223" s="16" t="s">
        <v>34</v>
      </c>
      <c r="B223" s="17" t="s">
        <v>717</v>
      </c>
      <c r="C223" s="17" t="s">
        <v>394</v>
      </c>
      <c r="D223" s="17" t="s">
        <v>718</v>
      </c>
      <c r="E223" s="16" t="s">
        <v>6</v>
      </c>
      <c r="F223" s="18" t="s">
        <v>10</v>
      </c>
      <c r="G223" s="19">
        <v>173.42533</v>
      </c>
      <c r="H223" s="19">
        <f t="shared" si="5"/>
        <v>693.70132000000001</v>
      </c>
      <c r="I223" s="19"/>
      <c r="J223" s="19"/>
    </row>
    <row r="224" spans="1:10" s="8" customFormat="1" ht="78.75" x14ac:dyDescent="0.2">
      <c r="A224" s="16" t="s">
        <v>35</v>
      </c>
      <c r="B224" s="17" t="s">
        <v>719</v>
      </c>
      <c r="C224" s="17" t="s">
        <v>394</v>
      </c>
      <c r="D224" s="17" t="s">
        <v>720</v>
      </c>
      <c r="E224" s="16" t="s">
        <v>6</v>
      </c>
      <c r="F224" s="18" t="s">
        <v>7</v>
      </c>
      <c r="G224" s="19">
        <v>173.42533</v>
      </c>
      <c r="H224" s="19">
        <f t="shared" si="5"/>
        <v>346.85066</v>
      </c>
      <c r="I224" s="19"/>
      <c r="J224" s="19"/>
    </row>
    <row r="225" spans="1:10" s="8" customFormat="1" ht="67.5" x14ac:dyDescent="0.2">
      <c r="A225" s="16" t="s">
        <v>36</v>
      </c>
      <c r="B225" s="17" t="s">
        <v>721</v>
      </c>
      <c r="C225" s="17" t="s">
        <v>402</v>
      </c>
      <c r="D225" s="17" t="s">
        <v>403</v>
      </c>
      <c r="E225" s="16" t="s">
        <v>6</v>
      </c>
      <c r="F225" s="18" t="s">
        <v>10</v>
      </c>
      <c r="G225" s="19">
        <v>137.27924999999999</v>
      </c>
      <c r="H225" s="19">
        <f t="shared" si="5"/>
        <v>549.11699999999996</v>
      </c>
      <c r="I225" s="19"/>
      <c r="J225" s="19"/>
    </row>
    <row r="226" spans="1:10" s="8" customFormat="1" ht="78.75" x14ac:dyDescent="0.2">
      <c r="A226" s="16" t="s">
        <v>37</v>
      </c>
      <c r="B226" s="17" t="s">
        <v>722</v>
      </c>
      <c r="C226" s="17" t="s">
        <v>397</v>
      </c>
      <c r="D226" s="17" t="s">
        <v>398</v>
      </c>
      <c r="E226" s="16" t="s">
        <v>28</v>
      </c>
      <c r="F226" s="18" t="s">
        <v>8</v>
      </c>
      <c r="G226" s="19">
        <v>43.393434999999997</v>
      </c>
      <c r="H226" s="19">
        <f t="shared" si="5"/>
        <v>130.18030499999998</v>
      </c>
      <c r="I226" s="19"/>
      <c r="J226" s="19"/>
    </row>
    <row r="227" spans="1:10" s="8" customFormat="1" ht="78.75" x14ac:dyDescent="0.2">
      <c r="A227" s="16" t="s">
        <v>38</v>
      </c>
      <c r="B227" s="17" t="s">
        <v>723</v>
      </c>
      <c r="C227" s="17" t="s">
        <v>397</v>
      </c>
      <c r="D227" s="17" t="s">
        <v>724</v>
      </c>
      <c r="E227" s="16" t="s">
        <v>28</v>
      </c>
      <c r="F227" s="18" t="s">
        <v>5</v>
      </c>
      <c r="G227" s="19">
        <v>43.393434999999997</v>
      </c>
      <c r="H227" s="19">
        <f t="shared" si="5"/>
        <v>43.393434999999997</v>
      </c>
      <c r="I227" s="19"/>
      <c r="J227" s="19"/>
    </row>
    <row r="228" spans="1:10" s="8" customFormat="1" ht="56.25" x14ac:dyDescent="0.2">
      <c r="A228" s="16" t="s">
        <v>39</v>
      </c>
      <c r="B228" s="17" t="s">
        <v>725</v>
      </c>
      <c r="C228" s="17" t="s">
        <v>405</v>
      </c>
      <c r="D228" s="17" t="s">
        <v>406</v>
      </c>
      <c r="E228" s="16" t="s">
        <v>27</v>
      </c>
      <c r="F228" s="18" t="s">
        <v>726</v>
      </c>
      <c r="G228" s="19">
        <v>26.285059999999998</v>
      </c>
      <c r="H228" s="19">
        <f t="shared" si="5"/>
        <v>15771.035999999998</v>
      </c>
      <c r="I228" s="19"/>
      <c r="J228" s="19"/>
    </row>
    <row r="229" spans="1:10" s="8" customFormat="1" ht="56.25" x14ac:dyDescent="0.2">
      <c r="A229" s="16" t="s">
        <v>40</v>
      </c>
      <c r="B229" s="17" t="s">
        <v>727</v>
      </c>
      <c r="C229" s="17" t="s">
        <v>412</v>
      </c>
      <c r="D229" s="17" t="s">
        <v>413</v>
      </c>
      <c r="E229" s="16" t="s">
        <v>9</v>
      </c>
      <c r="F229" s="18" t="s">
        <v>728</v>
      </c>
      <c r="G229" s="19">
        <v>3332.0683399999998</v>
      </c>
      <c r="H229" s="19">
        <f t="shared" si="5"/>
        <v>633.09298460000002</v>
      </c>
      <c r="I229" s="19"/>
      <c r="J229" s="19"/>
    </row>
    <row r="230" spans="1:10" s="8" customFormat="1" ht="90" x14ac:dyDescent="0.2">
      <c r="A230" s="16" t="s">
        <v>41</v>
      </c>
      <c r="B230" s="17" t="s">
        <v>729</v>
      </c>
      <c r="C230" s="17" t="s">
        <v>416</v>
      </c>
      <c r="D230" s="17" t="s">
        <v>730</v>
      </c>
      <c r="E230" s="16" t="s">
        <v>27</v>
      </c>
      <c r="F230" s="18" t="s">
        <v>731</v>
      </c>
      <c r="G230" s="19">
        <v>19.590119999999999</v>
      </c>
      <c r="H230" s="19">
        <f t="shared" si="5"/>
        <v>1763.1107999999999</v>
      </c>
      <c r="I230" s="19"/>
      <c r="J230" s="19"/>
    </row>
    <row r="231" spans="1:10" s="8" customFormat="1" ht="90" x14ac:dyDescent="0.2">
      <c r="A231" s="16" t="s">
        <v>42</v>
      </c>
      <c r="B231" s="17" t="s">
        <v>732</v>
      </c>
      <c r="C231" s="17" t="s">
        <v>416</v>
      </c>
      <c r="D231" s="17" t="s">
        <v>417</v>
      </c>
      <c r="E231" s="16" t="s">
        <v>27</v>
      </c>
      <c r="F231" s="18" t="s">
        <v>733</v>
      </c>
      <c r="G231" s="19">
        <v>29.566569999999999</v>
      </c>
      <c r="H231" s="19">
        <f t="shared" si="5"/>
        <v>7953.40733</v>
      </c>
      <c r="I231" s="19"/>
      <c r="J231" s="19"/>
    </row>
    <row r="232" spans="1:10" s="8" customFormat="1" ht="90" x14ac:dyDescent="0.2">
      <c r="A232" s="16" t="s">
        <v>44</v>
      </c>
      <c r="B232" s="17" t="s">
        <v>734</v>
      </c>
      <c r="C232" s="17" t="s">
        <v>416</v>
      </c>
      <c r="D232" s="17" t="s">
        <v>735</v>
      </c>
      <c r="E232" s="16" t="s">
        <v>27</v>
      </c>
      <c r="F232" s="18" t="s">
        <v>736</v>
      </c>
      <c r="G232" s="19">
        <v>38.438189999999999</v>
      </c>
      <c r="H232" s="19">
        <f t="shared" si="5"/>
        <v>999.39293999999995</v>
      </c>
      <c r="I232" s="19"/>
      <c r="J232" s="19"/>
    </row>
    <row r="233" spans="1:10" s="8" customFormat="1" ht="67.5" x14ac:dyDescent="0.2">
      <c r="A233" s="16" t="s">
        <v>45</v>
      </c>
      <c r="B233" s="17" t="s">
        <v>737</v>
      </c>
      <c r="C233" s="17" t="s">
        <v>412</v>
      </c>
      <c r="D233" s="17" t="s">
        <v>738</v>
      </c>
      <c r="E233" s="16" t="s">
        <v>28</v>
      </c>
      <c r="F233" s="18" t="s">
        <v>67</v>
      </c>
      <c r="G233" s="19">
        <v>12.590114999999999</v>
      </c>
      <c r="H233" s="19">
        <f t="shared" si="5"/>
        <v>516.19471499999997</v>
      </c>
      <c r="I233" s="19"/>
      <c r="J233" s="19"/>
    </row>
    <row r="234" spans="1:10" s="8" customFormat="1" ht="67.5" x14ac:dyDescent="0.2">
      <c r="A234" s="16" t="s">
        <v>46</v>
      </c>
      <c r="B234" s="17" t="s">
        <v>739</v>
      </c>
      <c r="C234" s="17" t="s">
        <v>412</v>
      </c>
      <c r="D234" s="17" t="s">
        <v>740</v>
      </c>
      <c r="E234" s="16" t="s">
        <v>28</v>
      </c>
      <c r="F234" s="18" t="s">
        <v>72</v>
      </c>
      <c r="G234" s="19">
        <v>17.603075</v>
      </c>
      <c r="H234" s="19">
        <f t="shared" si="5"/>
        <v>809.74144999999999</v>
      </c>
      <c r="I234" s="19"/>
      <c r="J234" s="19"/>
    </row>
    <row r="235" spans="1:10" s="8" customFormat="1" ht="67.5" x14ac:dyDescent="0.2">
      <c r="A235" s="16" t="s">
        <v>49</v>
      </c>
      <c r="B235" s="17" t="s">
        <v>741</v>
      </c>
      <c r="C235" s="17" t="s">
        <v>742</v>
      </c>
      <c r="D235" s="17" t="s">
        <v>743</v>
      </c>
      <c r="E235" s="16" t="s">
        <v>27</v>
      </c>
      <c r="F235" s="18" t="s">
        <v>744</v>
      </c>
      <c r="G235" s="19">
        <v>7.5441750000000001</v>
      </c>
      <c r="H235" s="19">
        <f t="shared" si="5"/>
        <v>4828.2719999999999</v>
      </c>
      <c r="I235" s="19"/>
      <c r="J235" s="19"/>
    </row>
    <row r="236" spans="1:10" s="8" customFormat="1" ht="67.5" x14ac:dyDescent="0.2">
      <c r="A236" s="16" t="s">
        <v>51</v>
      </c>
      <c r="B236" s="17" t="s">
        <v>745</v>
      </c>
      <c r="C236" s="17" t="s">
        <v>420</v>
      </c>
      <c r="D236" s="17" t="s">
        <v>597</v>
      </c>
      <c r="E236" s="16" t="s">
        <v>27</v>
      </c>
      <c r="F236" s="18" t="s">
        <v>443</v>
      </c>
      <c r="G236" s="19">
        <v>5.3757399999999995</v>
      </c>
      <c r="H236" s="19">
        <f t="shared" si="5"/>
        <v>134.39349999999999</v>
      </c>
      <c r="I236" s="19"/>
      <c r="J236" s="19"/>
    </row>
    <row r="237" spans="1:10" s="8" customFormat="1" ht="67.5" x14ac:dyDescent="0.2">
      <c r="A237" s="16" t="s">
        <v>52</v>
      </c>
      <c r="B237" s="17" t="s">
        <v>746</v>
      </c>
      <c r="C237" s="17" t="s">
        <v>420</v>
      </c>
      <c r="D237" s="17" t="s">
        <v>421</v>
      </c>
      <c r="E237" s="16" t="s">
        <v>27</v>
      </c>
      <c r="F237" s="18" t="s">
        <v>650</v>
      </c>
      <c r="G237" s="19">
        <v>5.4746799999999993</v>
      </c>
      <c r="H237" s="19">
        <f t="shared" si="5"/>
        <v>766.45519999999988</v>
      </c>
      <c r="I237" s="19"/>
      <c r="J237" s="19"/>
    </row>
    <row r="238" spans="1:10" s="8" customFormat="1" ht="67.5" x14ac:dyDescent="0.2">
      <c r="A238" s="16" t="s">
        <v>53</v>
      </c>
      <c r="B238" s="17" t="s">
        <v>747</v>
      </c>
      <c r="C238" s="17" t="s">
        <v>420</v>
      </c>
      <c r="D238" s="17" t="s">
        <v>427</v>
      </c>
      <c r="E238" s="16" t="s">
        <v>27</v>
      </c>
      <c r="F238" s="18" t="s">
        <v>748</v>
      </c>
      <c r="G238" s="19">
        <v>12.755015</v>
      </c>
      <c r="H238" s="19">
        <f t="shared" si="5"/>
        <v>191.32522499999999</v>
      </c>
      <c r="I238" s="19"/>
      <c r="J238" s="19"/>
    </row>
    <row r="239" spans="1:10" s="8" customFormat="1" ht="67.5" x14ac:dyDescent="0.2">
      <c r="A239" s="16" t="s">
        <v>54</v>
      </c>
      <c r="B239" s="17" t="s">
        <v>749</v>
      </c>
      <c r="C239" s="17" t="s">
        <v>420</v>
      </c>
      <c r="D239" s="17" t="s">
        <v>750</v>
      </c>
      <c r="E239" s="16" t="s">
        <v>27</v>
      </c>
      <c r="F239" s="18" t="s">
        <v>428</v>
      </c>
      <c r="G239" s="19">
        <v>16.498245000000001</v>
      </c>
      <c r="H239" s="19">
        <f t="shared" si="5"/>
        <v>164.98245</v>
      </c>
      <c r="I239" s="19"/>
      <c r="J239" s="19"/>
    </row>
    <row r="240" spans="1:10" s="8" customFormat="1" ht="67.5" x14ac:dyDescent="0.2">
      <c r="A240" s="16" t="s">
        <v>55</v>
      </c>
      <c r="B240" s="17" t="s">
        <v>751</v>
      </c>
      <c r="C240" s="17" t="s">
        <v>420</v>
      </c>
      <c r="D240" s="17" t="s">
        <v>430</v>
      </c>
      <c r="E240" s="16" t="s">
        <v>27</v>
      </c>
      <c r="F240" s="18" t="s">
        <v>752</v>
      </c>
      <c r="G240" s="19">
        <v>24.957614999999997</v>
      </c>
      <c r="H240" s="19">
        <f t="shared" si="5"/>
        <v>948.38936999999987</v>
      </c>
      <c r="I240" s="19"/>
      <c r="J240" s="19"/>
    </row>
    <row r="241" spans="1:10" s="8" customFormat="1" ht="67.5" x14ac:dyDescent="0.2">
      <c r="A241" s="16" t="s">
        <v>56</v>
      </c>
      <c r="B241" s="17" t="s">
        <v>753</v>
      </c>
      <c r="C241" s="17" t="s">
        <v>420</v>
      </c>
      <c r="D241" s="17" t="s">
        <v>433</v>
      </c>
      <c r="E241" s="16" t="s">
        <v>27</v>
      </c>
      <c r="F241" s="18" t="s">
        <v>754</v>
      </c>
      <c r="G241" s="19">
        <v>10.025919999999999</v>
      </c>
      <c r="H241" s="19">
        <f t="shared" si="5"/>
        <v>5815.0335999999998</v>
      </c>
      <c r="I241" s="19"/>
      <c r="J241" s="19"/>
    </row>
    <row r="242" spans="1:10" s="8" customFormat="1" ht="67.5" x14ac:dyDescent="0.2">
      <c r="A242" s="16" t="s">
        <v>57</v>
      </c>
      <c r="B242" s="17" t="s">
        <v>755</v>
      </c>
      <c r="C242" s="17" t="s">
        <v>420</v>
      </c>
      <c r="D242" s="17" t="s">
        <v>436</v>
      </c>
      <c r="E242" s="16" t="s">
        <v>27</v>
      </c>
      <c r="F242" s="18" t="s">
        <v>756</v>
      </c>
      <c r="G242" s="19">
        <v>10.487639999999999</v>
      </c>
      <c r="H242" s="19">
        <f t="shared" si="5"/>
        <v>18563.122799999997</v>
      </c>
      <c r="I242" s="19"/>
      <c r="J242" s="19"/>
    </row>
    <row r="243" spans="1:10" ht="67.5" x14ac:dyDescent="0.2">
      <c r="A243" s="16" t="s">
        <v>58</v>
      </c>
      <c r="B243" s="17" t="s">
        <v>757</v>
      </c>
      <c r="C243" s="17" t="s">
        <v>420</v>
      </c>
      <c r="D243" s="17" t="s">
        <v>445</v>
      </c>
      <c r="E243" s="16" t="s">
        <v>27</v>
      </c>
      <c r="F243" s="18" t="s">
        <v>758</v>
      </c>
      <c r="G243" s="19">
        <v>15.954075</v>
      </c>
      <c r="H243" s="19">
        <f t="shared" si="5"/>
        <v>6573.0788999999995</v>
      </c>
      <c r="I243" s="19"/>
      <c r="J243" s="19"/>
    </row>
    <row r="244" spans="1:10" ht="67.5" x14ac:dyDescent="0.2">
      <c r="A244" s="16" t="s">
        <v>59</v>
      </c>
      <c r="B244" s="17" t="s">
        <v>759</v>
      </c>
      <c r="C244" s="17" t="s">
        <v>420</v>
      </c>
      <c r="D244" s="17" t="s">
        <v>447</v>
      </c>
      <c r="E244" s="16" t="s">
        <v>27</v>
      </c>
      <c r="F244" s="18" t="s">
        <v>760</v>
      </c>
      <c r="G244" s="19">
        <v>17.339234999999999</v>
      </c>
      <c r="H244" s="19">
        <f t="shared" si="5"/>
        <v>3814.6316999999999</v>
      </c>
      <c r="I244" s="19"/>
      <c r="J244" s="19"/>
    </row>
    <row r="245" spans="1:10" ht="67.5" x14ac:dyDescent="0.2">
      <c r="A245" s="16" t="s">
        <v>60</v>
      </c>
      <c r="B245" s="17" t="s">
        <v>761</v>
      </c>
      <c r="C245" s="17" t="s">
        <v>420</v>
      </c>
      <c r="D245" s="17" t="s">
        <v>449</v>
      </c>
      <c r="E245" s="16" t="s">
        <v>27</v>
      </c>
      <c r="F245" s="18" t="s">
        <v>762</v>
      </c>
      <c r="G245" s="19">
        <v>22.360440000000001</v>
      </c>
      <c r="H245" s="19">
        <f t="shared" si="5"/>
        <v>268.32528000000002</v>
      </c>
      <c r="I245" s="19"/>
      <c r="J245" s="19"/>
    </row>
    <row r="246" spans="1:10" ht="67.5" x14ac:dyDescent="0.2">
      <c r="A246" s="16" t="s">
        <v>61</v>
      </c>
      <c r="B246" s="17" t="s">
        <v>763</v>
      </c>
      <c r="C246" s="17" t="s">
        <v>420</v>
      </c>
      <c r="D246" s="17" t="s">
        <v>764</v>
      </c>
      <c r="E246" s="16" t="s">
        <v>27</v>
      </c>
      <c r="F246" s="18" t="s">
        <v>407</v>
      </c>
      <c r="G246" s="19">
        <v>29.987064999999994</v>
      </c>
      <c r="H246" s="19">
        <f t="shared" si="5"/>
        <v>959.58607999999981</v>
      </c>
      <c r="I246" s="19"/>
      <c r="J246" s="19"/>
    </row>
    <row r="247" spans="1:10" ht="67.5" x14ac:dyDescent="0.2">
      <c r="A247" s="16" t="s">
        <v>62</v>
      </c>
      <c r="B247" s="17" t="s">
        <v>765</v>
      </c>
      <c r="C247" s="17" t="s">
        <v>420</v>
      </c>
      <c r="D247" s="17" t="s">
        <v>451</v>
      </c>
      <c r="E247" s="16" t="s">
        <v>27</v>
      </c>
      <c r="F247" s="18" t="s">
        <v>766</v>
      </c>
      <c r="G247" s="19">
        <v>32.823345000000003</v>
      </c>
      <c r="H247" s="19">
        <f t="shared" si="5"/>
        <v>2297.6341500000003</v>
      </c>
      <c r="I247" s="19"/>
      <c r="J247" s="19"/>
    </row>
    <row r="248" spans="1:10" ht="56.25" x14ac:dyDescent="0.2">
      <c r="A248" s="16" t="s">
        <v>63</v>
      </c>
      <c r="B248" s="17" t="s">
        <v>767</v>
      </c>
      <c r="C248" s="17" t="s">
        <v>420</v>
      </c>
      <c r="D248" s="17" t="s">
        <v>454</v>
      </c>
      <c r="E248" s="16" t="s">
        <v>27</v>
      </c>
      <c r="F248" s="18" t="s">
        <v>768</v>
      </c>
      <c r="G248" s="19">
        <v>17.471155</v>
      </c>
      <c r="H248" s="19">
        <f t="shared" si="5"/>
        <v>1537.46164</v>
      </c>
      <c r="I248" s="19"/>
      <c r="J248" s="19"/>
    </row>
    <row r="249" spans="1:10" ht="56.25" x14ac:dyDescent="0.2">
      <c r="A249" s="16" t="s">
        <v>64</v>
      </c>
      <c r="B249" s="17" t="s">
        <v>769</v>
      </c>
      <c r="C249" s="17" t="s">
        <v>420</v>
      </c>
      <c r="D249" s="17" t="s">
        <v>460</v>
      </c>
      <c r="E249" s="16" t="s">
        <v>27</v>
      </c>
      <c r="F249" s="18" t="s">
        <v>770</v>
      </c>
      <c r="G249" s="19">
        <v>24.347485000000002</v>
      </c>
      <c r="H249" s="19">
        <f t="shared" si="5"/>
        <v>511.29718500000007</v>
      </c>
      <c r="I249" s="19"/>
      <c r="J249" s="19"/>
    </row>
    <row r="250" spans="1:10" ht="56.25" x14ac:dyDescent="0.2">
      <c r="A250" s="16" t="s">
        <v>65</v>
      </c>
      <c r="B250" s="17" t="s">
        <v>771</v>
      </c>
      <c r="C250" s="17" t="s">
        <v>420</v>
      </c>
      <c r="D250" s="17" t="s">
        <v>462</v>
      </c>
      <c r="E250" s="16" t="s">
        <v>27</v>
      </c>
      <c r="F250" s="18" t="s">
        <v>772</v>
      </c>
      <c r="G250" s="19">
        <v>27.727934999999999</v>
      </c>
      <c r="H250" s="19">
        <f t="shared" si="5"/>
        <v>471.37489499999998</v>
      </c>
      <c r="I250" s="19"/>
      <c r="J250" s="19"/>
    </row>
    <row r="251" spans="1:10" ht="56.25" x14ac:dyDescent="0.2">
      <c r="A251" s="16" t="s">
        <v>66</v>
      </c>
      <c r="B251" s="17" t="s">
        <v>773</v>
      </c>
      <c r="C251" s="17" t="s">
        <v>420</v>
      </c>
      <c r="D251" s="17" t="s">
        <v>465</v>
      </c>
      <c r="E251" s="16" t="s">
        <v>27</v>
      </c>
      <c r="F251" s="18" t="s">
        <v>608</v>
      </c>
      <c r="G251" s="19">
        <v>27.727934999999999</v>
      </c>
      <c r="H251" s="19">
        <f t="shared" si="5"/>
        <v>27.727934999999999</v>
      </c>
      <c r="I251" s="19"/>
      <c r="J251" s="19"/>
    </row>
    <row r="252" spans="1:10" ht="56.25" x14ac:dyDescent="0.2">
      <c r="A252" s="16" t="s">
        <v>67</v>
      </c>
      <c r="B252" s="17" t="s">
        <v>774</v>
      </c>
      <c r="C252" s="17" t="s">
        <v>420</v>
      </c>
      <c r="D252" s="17" t="s">
        <v>775</v>
      </c>
      <c r="E252" s="16" t="s">
        <v>27</v>
      </c>
      <c r="F252" s="18" t="s">
        <v>425</v>
      </c>
      <c r="G252" s="19">
        <v>27.727934999999999</v>
      </c>
      <c r="H252" s="19">
        <f t="shared" si="5"/>
        <v>55.455869999999997</v>
      </c>
      <c r="I252" s="19"/>
      <c r="J252" s="19"/>
    </row>
    <row r="253" spans="1:10" ht="56.25" x14ac:dyDescent="0.2">
      <c r="A253" s="16" t="s">
        <v>68</v>
      </c>
      <c r="B253" s="17" t="s">
        <v>776</v>
      </c>
      <c r="C253" s="17" t="s">
        <v>420</v>
      </c>
      <c r="D253" s="17" t="s">
        <v>468</v>
      </c>
      <c r="E253" s="16" t="s">
        <v>27</v>
      </c>
      <c r="F253" s="18" t="s">
        <v>777</v>
      </c>
      <c r="G253" s="19">
        <v>27.727934999999999</v>
      </c>
      <c r="H253" s="19">
        <f t="shared" si="5"/>
        <v>166.36760999999998</v>
      </c>
      <c r="I253" s="19"/>
      <c r="J253" s="19"/>
    </row>
    <row r="254" spans="1:10" ht="56.25" x14ac:dyDescent="0.2">
      <c r="A254" s="16" t="s">
        <v>69</v>
      </c>
      <c r="B254" s="17" t="s">
        <v>778</v>
      </c>
      <c r="C254" s="17" t="s">
        <v>420</v>
      </c>
      <c r="D254" s="17" t="s">
        <v>611</v>
      </c>
      <c r="E254" s="16" t="s">
        <v>27</v>
      </c>
      <c r="F254" s="18" t="s">
        <v>779</v>
      </c>
      <c r="G254" s="19">
        <v>4.2709099999999998</v>
      </c>
      <c r="H254" s="19">
        <f t="shared" si="5"/>
        <v>1281.2729999999999</v>
      </c>
      <c r="I254" s="19"/>
      <c r="J254" s="19"/>
    </row>
    <row r="255" spans="1:10" ht="45" x14ac:dyDescent="0.2">
      <c r="A255" s="16" t="s">
        <v>70</v>
      </c>
      <c r="B255" s="17" t="s">
        <v>151</v>
      </c>
      <c r="C255" s="17" t="s">
        <v>47</v>
      </c>
      <c r="D255" s="17" t="s">
        <v>780</v>
      </c>
      <c r="E255" s="16" t="s">
        <v>48</v>
      </c>
      <c r="F255" s="18" t="s">
        <v>781</v>
      </c>
      <c r="G255" s="19">
        <v>3.0588950000000001</v>
      </c>
      <c r="H255" s="19">
        <f t="shared" si="5"/>
        <v>587.30784000000006</v>
      </c>
      <c r="I255" s="19"/>
      <c r="J255" s="19"/>
    </row>
    <row r="256" spans="1:10" ht="33.75" x14ac:dyDescent="0.2">
      <c r="A256" s="16" t="s">
        <v>71</v>
      </c>
      <c r="B256" s="17" t="s">
        <v>163</v>
      </c>
      <c r="C256" s="17" t="s">
        <v>164</v>
      </c>
      <c r="D256" s="17" t="s">
        <v>782</v>
      </c>
      <c r="E256" s="16" t="s">
        <v>48</v>
      </c>
      <c r="F256" s="18" t="s">
        <v>589</v>
      </c>
      <c r="G256" s="19">
        <v>457.16875999999996</v>
      </c>
      <c r="H256" s="19">
        <f t="shared" si="5"/>
        <v>7314.7001599999994</v>
      </c>
      <c r="I256" s="19"/>
      <c r="J256" s="19"/>
    </row>
    <row r="257" spans="1:10" ht="22.5" x14ac:dyDescent="0.2">
      <c r="A257" s="16" t="s">
        <v>72</v>
      </c>
      <c r="B257" s="17" t="s">
        <v>783</v>
      </c>
      <c r="C257" s="17" t="s">
        <v>784</v>
      </c>
      <c r="D257" s="17" t="s">
        <v>785</v>
      </c>
      <c r="E257" s="16" t="s">
        <v>48</v>
      </c>
      <c r="F257" s="18" t="s">
        <v>781</v>
      </c>
      <c r="G257" s="19">
        <v>1.3191999999999999</v>
      </c>
      <c r="H257" s="19">
        <f t="shared" si="5"/>
        <v>253.28639999999999</v>
      </c>
      <c r="I257" s="19"/>
      <c r="J257" s="19"/>
    </row>
    <row r="258" spans="1:10" ht="101.25" x14ac:dyDescent="0.2">
      <c r="A258" s="16" t="s">
        <v>73</v>
      </c>
      <c r="B258" s="17" t="s">
        <v>786</v>
      </c>
      <c r="C258" s="17" t="s">
        <v>471</v>
      </c>
      <c r="D258" s="17" t="s">
        <v>787</v>
      </c>
      <c r="E258" s="16" t="s">
        <v>27</v>
      </c>
      <c r="F258" s="18" t="s">
        <v>788</v>
      </c>
      <c r="G258" s="19">
        <v>6.2826899999999997</v>
      </c>
      <c r="H258" s="19">
        <f t="shared" si="5"/>
        <v>973.81694999999991</v>
      </c>
      <c r="I258" s="19"/>
      <c r="J258" s="19"/>
    </row>
    <row r="259" spans="1:10" ht="101.25" x14ac:dyDescent="0.2">
      <c r="A259" s="16" t="s">
        <v>74</v>
      </c>
      <c r="B259" s="17" t="s">
        <v>789</v>
      </c>
      <c r="C259" s="17" t="s">
        <v>471</v>
      </c>
      <c r="D259" s="17" t="s">
        <v>617</v>
      </c>
      <c r="E259" s="16" t="s">
        <v>27</v>
      </c>
      <c r="F259" s="18" t="s">
        <v>626</v>
      </c>
      <c r="G259" s="19">
        <v>3.6855149999999997</v>
      </c>
      <c r="H259" s="19">
        <f t="shared" si="5"/>
        <v>110.56544999999998</v>
      </c>
      <c r="I259" s="19"/>
      <c r="J259" s="19"/>
    </row>
    <row r="260" spans="1:10" ht="101.25" x14ac:dyDescent="0.2">
      <c r="A260" s="16" t="s">
        <v>75</v>
      </c>
      <c r="B260" s="17" t="s">
        <v>790</v>
      </c>
      <c r="C260" s="17" t="s">
        <v>471</v>
      </c>
      <c r="D260" s="17" t="s">
        <v>475</v>
      </c>
      <c r="E260" s="16" t="s">
        <v>27</v>
      </c>
      <c r="F260" s="18" t="s">
        <v>791</v>
      </c>
      <c r="G260" s="19">
        <v>3.6855149999999997</v>
      </c>
      <c r="H260" s="19">
        <f t="shared" si="5"/>
        <v>3445.9565249999996</v>
      </c>
      <c r="I260" s="19"/>
      <c r="J260" s="19"/>
    </row>
    <row r="261" spans="1:10" ht="101.25" x14ac:dyDescent="0.2">
      <c r="A261" s="16" t="s">
        <v>76</v>
      </c>
      <c r="B261" s="17" t="s">
        <v>792</v>
      </c>
      <c r="C261" s="17" t="s">
        <v>471</v>
      </c>
      <c r="D261" s="17" t="s">
        <v>478</v>
      </c>
      <c r="E261" s="16" t="s">
        <v>27</v>
      </c>
      <c r="F261" s="18" t="s">
        <v>793</v>
      </c>
      <c r="G261" s="19">
        <v>4.2296849999999999</v>
      </c>
      <c r="H261" s="19">
        <f t="shared" si="5"/>
        <v>4504.614525</v>
      </c>
      <c r="I261" s="19"/>
      <c r="J261" s="19"/>
    </row>
    <row r="262" spans="1:10" ht="101.25" x14ac:dyDescent="0.2">
      <c r="A262" s="16" t="s">
        <v>77</v>
      </c>
      <c r="B262" s="17" t="s">
        <v>794</v>
      </c>
      <c r="C262" s="17" t="s">
        <v>471</v>
      </c>
      <c r="D262" s="17" t="s">
        <v>484</v>
      </c>
      <c r="E262" s="16" t="s">
        <v>27</v>
      </c>
      <c r="F262" s="18" t="s">
        <v>795</v>
      </c>
      <c r="G262" s="19">
        <v>4.2296849999999999</v>
      </c>
      <c r="H262" s="19">
        <f t="shared" si="5"/>
        <v>6238.7853749999995</v>
      </c>
      <c r="I262" s="19"/>
      <c r="J262" s="19"/>
    </row>
    <row r="263" spans="1:10" ht="101.25" x14ac:dyDescent="0.2">
      <c r="A263" s="16" t="s">
        <v>78</v>
      </c>
      <c r="B263" s="17" t="s">
        <v>796</v>
      </c>
      <c r="C263" s="17" t="s">
        <v>471</v>
      </c>
      <c r="D263" s="17" t="s">
        <v>487</v>
      </c>
      <c r="E263" s="16" t="s">
        <v>27</v>
      </c>
      <c r="F263" s="18" t="s">
        <v>797</v>
      </c>
      <c r="G263" s="19">
        <v>4.2791550000000003</v>
      </c>
      <c r="H263" s="19">
        <f t="shared" si="5"/>
        <v>1454.9127000000001</v>
      </c>
      <c r="I263" s="19"/>
      <c r="J263" s="19"/>
    </row>
    <row r="264" spans="1:10" ht="101.25" x14ac:dyDescent="0.2">
      <c r="A264" s="16" t="s">
        <v>79</v>
      </c>
      <c r="B264" s="17" t="s">
        <v>798</v>
      </c>
      <c r="C264" s="17" t="s">
        <v>471</v>
      </c>
      <c r="D264" s="17" t="s">
        <v>799</v>
      </c>
      <c r="E264" s="16" t="s">
        <v>27</v>
      </c>
      <c r="F264" s="18" t="s">
        <v>800</v>
      </c>
      <c r="G264" s="19">
        <v>4.9222649999999994</v>
      </c>
      <c r="H264" s="19">
        <f t="shared" si="5"/>
        <v>393.78119999999996</v>
      </c>
      <c r="I264" s="19"/>
      <c r="J264" s="19"/>
    </row>
    <row r="265" spans="1:10" ht="112.5" x14ac:dyDescent="0.2">
      <c r="A265" s="16" t="s">
        <v>80</v>
      </c>
      <c r="B265" s="17" t="s">
        <v>801</v>
      </c>
      <c r="C265" s="17" t="s">
        <v>471</v>
      </c>
      <c r="D265" s="17" t="s">
        <v>490</v>
      </c>
      <c r="E265" s="16" t="s">
        <v>27</v>
      </c>
      <c r="F265" s="18" t="s">
        <v>802</v>
      </c>
      <c r="G265" s="19">
        <v>6.1342799999999995</v>
      </c>
      <c r="H265" s="19">
        <f t="shared" si="5"/>
        <v>4109.9675999999999</v>
      </c>
      <c r="I265" s="19"/>
      <c r="J265" s="19"/>
    </row>
    <row r="266" spans="1:10" ht="112.5" x14ac:dyDescent="0.2">
      <c r="A266" s="16" t="s">
        <v>81</v>
      </c>
      <c r="B266" s="17" t="s">
        <v>803</v>
      </c>
      <c r="C266" s="17" t="s">
        <v>471</v>
      </c>
      <c r="D266" s="17" t="s">
        <v>804</v>
      </c>
      <c r="E266" s="16" t="s">
        <v>27</v>
      </c>
      <c r="F266" s="18" t="s">
        <v>482</v>
      </c>
      <c r="G266" s="19">
        <v>6.2826899999999997</v>
      </c>
      <c r="H266" s="19">
        <f t="shared" si="5"/>
        <v>728.79203999999993</v>
      </c>
      <c r="I266" s="19"/>
      <c r="J266" s="19"/>
    </row>
    <row r="267" spans="1:10" ht="112.5" x14ac:dyDescent="0.2">
      <c r="A267" s="16" t="s">
        <v>82</v>
      </c>
      <c r="B267" s="17" t="s">
        <v>805</v>
      </c>
      <c r="C267" s="17" t="s">
        <v>471</v>
      </c>
      <c r="D267" s="17" t="s">
        <v>806</v>
      </c>
      <c r="E267" s="16" t="s">
        <v>27</v>
      </c>
      <c r="F267" s="18" t="s">
        <v>807</v>
      </c>
      <c r="G267" s="19">
        <v>9.3745649999999987</v>
      </c>
      <c r="H267" s="19">
        <f t="shared" si="5"/>
        <v>1387.4356199999997</v>
      </c>
      <c r="I267" s="19"/>
      <c r="J267" s="19"/>
    </row>
    <row r="268" spans="1:10" ht="112.5" x14ac:dyDescent="0.2">
      <c r="A268" s="16" t="s">
        <v>83</v>
      </c>
      <c r="B268" s="17" t="s">
        <v>808</v>
      </c>
      <c r="C268" s="17" t="s">
        <v>471</v>
      </c>
      <c r="D268" s="17" t="s">
        <v>498</v>
      </c>
      <c r="E268" s="16" t="s">
        <v>27</v>
      </c>
      <c r="F268" s="18" t="s">
        <v>809</v>
      </c>
      <c r="G268" s="19">
        <v>10.784459999999999</v>
      </c>
      <c r="H268" s="19">
        <f t="shared" si="5"/>
        <v>2210.8143</v>
      </c>
      <c r="I268" s="19"/>
      <c r="J268" s="19"/>
    </row>
    <row r="269" spans="1:10" ht="112.5" x14ac:dyDescent="0.2">
      <c r="A269" s="16" t="s">
        <v>84</v>
      </c>
      <c r="B269" s="17" t="s">
        <v>810</v>
      </c>
      <c r="C269" s="17" t="s">
        <v>471</v>
      </c>
      <c r="D269" s="17" t="s">
        <v>811</v>
      </c>
      <c r="E269" s="16" t="s">
        <v>27</v>
      </c>
      <c r="F269" s="18" t="s">
        <v>812</v>
      </c>
      <c r="G269" s="19">
        <v>13.98352</v>
      </c>
      <c r="H269" s="19">
        <f t="shared" si="5"/>
        <v>2656.8688000000002</v>
      </c>
      <c r="I269" s="19"/>
      <c r="J269" s="19"/>
    </row>
    <row r="270" spans="1:10" ht="78.75" x14ac:dyDescent="0.2">
      <c r="A270" s="16" t="s">
        <v>85</v>
      </c>
      <c r="B270" s="17" t="s">
        <v>813</v>
      </c>
      <c r="C270" s="17" t="s">
        <v>501</v>
      </c>
      <c r="D270" s="17" t="s">
        <v>814</v>
      </c>
      <c r="E270" s="16" t="s">
        <v>28</v>
      </c>
      <c r="F270" s="18" t="s">
        <v>10</v>
      </c>
      <c r="G270" s="19">
        <v>115.108445</v>
      </c>
      <c r="H270" s="19">
        <f t="shared" si="5"/>
        <v>460.43378000000001</v>
      </c>
      <c r="I270" s="19"/>
      <c r="J270" s="19"/>
    </row>
    <row r="271" spans="1:10" ht="78.75" x14ac:dyDescent="0.2">
      <c r="A271" s="16" t="s">
        <v>86</v>
      </c>
      <c r="B271" s="17" t="s">
        <v>815</v>
      </c>
      <c r="C271" s="17" t="s">
        <v>501</v>
      </c>
      <c r="D271" s="17" t="s">
        <v>504</v>
      </c>
      <c r="E271" s="16" t="s">
        <v>28</v>
      </c>
      <c r="F271" s="18" t="s">
        <v>120</v>
      </c>
      <c r="G271" s="19">
        <v>47.952919999999999</v>
      </c>
      <c r="H271" s="19">
        <f t="shared" si="5"/>
        <v>4507.5744800000002</v>
      </c>
      <c r="I271" s="19"/>
      <c r="J271" s="19"/>
    </row>
    <row r="272" spans="1:10" ht="78.75" x14ac:dyDescent="0.2">
      <c r="A272" s="16" t="s">
        <v>87</v>
      </c>
      <c r="B272" s="17" t="s">
        <v>816</v>
      </c>
      <c r="C272" s="17" t="s">
        <v>501</v>
      </c>
      <c r="D272" s="17" t="s">
        <v>506</v>
      </c>
      <c r="E272" s="16" t="s">
        <v>28</v>
      </c>
      <c r="F272" s="18" t="s">
        <v>32</v>
      </c>
      <c r="G272" s="19">
        <v>59.364000000000004</v>
      </c>
      <c r="H272" s="19">
        <f t="shared" si="5"/>
        <v>593.6400000000001</v>
      </c>
      <c r="I272" s="19"/>
      <c r="J272" s="19"/>
    </row>
    <row r="273" spans="1:10" ht="78.75" x14ac:dyDescent="0.2">
      <c r="A273" s="16" t="s">
        <v>88</v>
      </c>
      <c r="B273" s="17" t="s">
        <v>817</v>
      </c>
      <c r="C273" s="17" t="s">
        <v>501</v>
      </c>
      <c r="D273" s="17" t="s">
        <v>508</v>
      </c>
      <c r="E273" s="16" t="s">
        <v>28</v>
      </c>
      <c r="F273" s="18" t="s">
        <v>36</v>
      </c>
      <c r="G273" s="19">
        <v>82.50771499999999</v>
      </c>
      <c r="H273" s="19">
        <f t="shared" si="5"/>
        <v>1155.1080099999999</v>
      </c>
      <c r="I273" s="19"/>
      <c r="J273" s="19"/>
    </row>
    <row r="274" spans="1:10" ht="78.75" x14ac:dyDescent="0.2">
      <c r="A274" s="16" t="s">
        <v>89</v>
      </c>
      <c r="B274" s="17" t="s">
        <v>818</v>
      </c>
      <c r="C274" s="17" t="s">
        <v>501</v>
      </c>
      <c r="D274" s="17" t="s">
        <v>819</v>
      </c>
      <c r="E274" s="16" t="s">
        <v>28</v>
      </c>
      <c r="F274" s="18" t="s">
        <v>7</v>
      </c>
      <c r="G274" s="19">
        <v>99.508904999999999</v>
      </c>
      <c r="H274" s="19">
        <f t="shared" si="5"/>
        <v>199.01781</v>
      </c>
      <c r="I274" s="19"/>
      <c r="J274" s="19"/>
    </row>
    <row r="275" spans="1:10" ht="78.75" x14ac:dyDescent="0.2">
      <c r="A275" s="16" t="s">
        <v>90</v>
      </c>
      <c r="B275" s="17" t="s">
        <v>820</v>
      </c>
      <c r="C275" s="17" t="s">
        <v>501</v>
      </c>
      <c r="D275" s="17" t="s">
        <v>512</v>
      </c>
      <c r="E275" s="16" t="s">
        <v>28</v>
      </c>
      <c r="F275" s="18" t="s">
        <v>30</v>
      </c>
      <c r="G275" s="19">
        <v>132.91764500000002</v>
      </c>
      <c r="H275" s="19">
        <f t="shared" si="5"/>
        <v>1063.3411600000002</v>
      </c>
      <c r="I275" s="19"/>
      <c r="J275" s="19"/>
    </row>
    <row r="276" spans="1:10" ht="78.75" x14ac:dyDescent="0.2">
      <c r="A276" s="16" t="s">
        <v>91</v>
      </c>
      <c r="B276" s="17" t="s">
        <v>821</v>
      </c>
      <c r="C276" s="17" t="s">
        <v>501</v>
      </c>
      <c r="D276" s="17" t="s">
        <v>822</v>
      </c>
      <c r="E276" s="16" t="s">
        <v>28</v>
      </c>
      <c r="F276" s="18" t="s">
        <v>10</v>
      </c>
      <c r="G276" s="19">
        <v>201.83760000000001</v>
      </c>
      <c r="H276" s="19">
        <f t="shared" ref="H276:H339" si="6">G276*F276</f>
        <v>807.35040000000004</v>
      </c>
      <c r="I276" s="19"/>
      <c r="J276" s="19"/>
    </row>
    <row r="277" spans="1:10" ht="101.25" x14ac:dyDescent="0.2">
      <c r="A277" s="16" t="s">
        <v>92</v>
      </c>
      <c r="B277" s="17" t="s">
        <v>823</v>
      </c>
      <c r="C277" s="17" t="s">
        <v>514</v>
      </c>
      <c r="D277" s="17" t="s">
        <v>515</v>
      </c>
      <c r="E277" s="16" t="s">
        <v>27</v>
      </c>
      <c r="F277" s="18" t="s">
        <v>824</v>
      </c>
      <c r="G277" s="19">
        <v>2.58893</v>
      </c>
      <c r="H277" s="19">
        <f t="shared" si="6"/>
        <v>1165.0184999999999</v>
      </c>
      <c r="I277" s="19"/>
      <c r="J277" s="19"/>
    </row>
    <row r="278" spans="1:10" ht="101.25" x14ac:dyDescent="0.2">
      <c r="A278" s="16" t="s">
        <v>93</v>
      </c>
      <c r="B278" s="17" t="s">
        <v>825</v>
      </c>
      <c r="C278" s="17" t="s">
        <v>514</v>
      </c>
      <c r="D278" s="17" t="s">
        <v>517</v>
      </c>
      <c r="E278" s="16" t="s">
        <v>27</v>
      </c>
      <c r="F278" s="18" t="s">
        <v>826</v>
      </c>
      <c r="G278" s="19">
        <v>2.58893</v>
      </c>
      <c r="H278" s="19">
        <f t="shared" si="6"/>
        <v>1941.6975</v>
      </c>
      <c r="I278" s="19"/>
      <c r="J278" s="19"/>
    </row>
    <row r="279" spans="1:10" ht="112.5" x14ac:dyDescent="0.2">
      <c r="A279" s="16" t="s">
        <v>94</v>
      </c>
      <c r="B279" s="17" t="s">
        <v>827</v>
      </c>
      <c r="C279" s="17" t="s">
        <v>514</v>
      </c>
      <c r="D279" s="17" t="s">
        <v>828</v>
      </c>
      <c r="E279" s="16" t="s">
        <v>27</v>
      </c>
      <c r="F279" s="18" t="s">
        <v>726</v>
      </c>
      <c r="G279" s="19">
        <v>4.2214400000000003</v>
      </c>
      <c r="H279" s="19">
        <f t="shared" si="6"/>
        <v>2532.864</v>
      </c>
      <c r="I279" s="19"/>
      <c r="J279" s="19"/>
    </row>
    <row r="280" spans="1:10" ht="101.25" x14ac:dyDescent="0.2">
      <c r="A280" s="16" t="s">
        <v>95</v>
      </c>
      <c r="B280" s="17" t="s">
        <v>829</v>
      </c>
      <c r="C280" s="17" t="s">
        <v>514</v>
      </c>
      <c r="D280" s="17" t="s">
        <v>830</v>
      </c>
      <c r="E280" s="16" t="s">
        <v>27</v>
      </c>
      <c r="F280" s="18" t="s">
        <v>831</v>
      </c>
      <c r="G280" s="19">
        <v>2.58893</v>
      </c>
      <c r="H280" s="19">
        <f t="shared" si="6"/>
        <v>1372.1329000000001</v>
      </c>
      <c r="I280" s="19"/>
      <c r="J280" s="19"/>
    </row>
    <row r="281" spans="1:10" ht="101.25" x14ac:dyDescent="0.2">
      <c r="A281" s="16" t="s">
        <v>96</v>
      </c>
      <c r="B281" s="17" t="s">
        <v>832</v>
      </c>
      <c r="C281" s="17" t="s">
        <v>514</v>
      </c>
      <c r="D281" s="17" t="s">
        <v>833</v>
      </c>
      <c r="E281" s="16" t="s">
        <v>27</v>
      </c>
      <c r="F281" s="18" t="s">
        <v>834</v>
      </c>
      <c r="G281" s="19">
        <v>4.1472350000000002</v>
      </c>
      <c r="H281" s="19">
        <f t="shared" si="6"/>
        <v>3359.26035</v>
      </c>
      <c r="I281" s="19"/>
      <c r="J281" s="19"/>
    </row>
    <row r="282" spans="1:10" ht="67.5" x14ac:dyDescent="0.2">
      <c r="A282" s="16" t="s">
        <v>97</v>
      </c>
      <c r="B282" s="17" t="s">
        <v>835</v>
      </c>
      <c r="C282" s="17" t="s">
        <v>522</v>
      </c>
      <c r="D282" s="17" t="s">
        <v>523</v>
      </c>
      <c r="E282" s="16" t="s">
        <v>28</v>
      </c>
      <c r="F282" s="18" t="s">
        <v>82</v>
      </c>
      <c r="G282" s="19">
        <v>48.571294999999999</v>
      </c>
      <c r="H282" s="19">
        <f t="shared" si="6"/>
        <v>2719.9925199999998</v>
      </c>
      <c r="I282" s="19"/>
      <c r="J282" s="19"/>
    </row>
    <row r="283" spans="1:10" ht="67.5" x14ac:dyDescent="0.2">
      <c r="A283" s="16" t="s">
        <v>98</v>
      </c>
      <c r="B283" s="17" t="s">
        <v>836</v>
      </c>
      <c r="C283" s="17" t="s">
        <v>522</v>
      </c>
      <c r="D283" s="17" t="s">
        <v>525</v>
      </c>
      <c r="E283" s="16" t="s">
        <v>28</v>
      </c>
      <c r="F283" s="18" t="s">
        <v>34</v>
      </c>
      <c r="G283" s="19">
        <v>77.437039999999996</v>
      </c>
      <c r="H283" s="19">
        <f t="shared" si="6"/>
        <v>929.24447999999995</v>
      </c>
      <c r="I283" s="19"/>
      <c r="J283" s="19"/>
    </row>
    <row r="284" spans="1:10" ht="67.5" x14ac:dyDescent="0.2">
      <c r="A284" s="16" t="s">
        <v>99</v>
      </c>
      <c r="B284" s="17" t="s">
        <v>837</v>
      </c>
      <c r="C284" s="17" t="s">
        <v>522</v>
      </c>
      <c r="D284" s="17" t="s">
        <v>838</v>
      </c>
      <c r="E284" s="16" t="s">
        <v>28</v>
      </c>
      <c r="F284" s="18" t="s">
        <v>34</v>
      </c>
      <c r="G284" s="19">
        <v>106.88817999999998</v>
      </c>
      <c r="H284" s="19">
        <f t="shared" si="6"/>
        <v>1282.6581599999997</v>
      </c>
      <c r="I284" s="19"/>
      <c r="J284" s="19"/>
    </row>
    <row r="285" spans="1:10" ht="56.25" x14ac:dyDescent="0.2">
      <c r="A285" s="16" t="s">
        <v>100</v>
      </c>
      <c r="B285" s="17" t="s">
        <v>839</v>
      </c>
      <c r="C285" s="17" t="s">
        <v>527</v>
      </c>
      <c r="D285" s="17" t="s">
        <v>528</v>
      </c>
      <c r="E285" s="16" t="s">
        <v>27</v>
      </c>
      <c r="F285" s="18" t="s">
        <v>840</v>
      </c>
      <c r="G285" s="19">
        <v>0.80801000000000001</v>
      </c>
      <c r="H285" s="19">
        <f t="shared" si="6"/>
        <v>2262.4279999999999</v>
      </c>
      <c r="I285" s="19"/>
      <c r="J285" s="19"/>
    </row>
    <row r="286" spans="1:10" ht="67.5" x14ac:dyDescent="0.2">
      <c r="A286" s="16" t="s">
        <v>101</v>
      </c>
      <c r="B286" s="17" t="s">
        <v>841</v>
      </c>
      <c r="C286" s="17" t="s">
        <v>527</v>
      </c>
      <c r="D286" s="17" t="s">
        <v>649</v>
      </c>
      <c r="E286" s="16" t="s">
        <v>27</v>
      </c>
      <c r="F286" s="18" t="s">
        <v>476</v>
      </c>
      <c r="G286" s="19">
        <v>0.82450000000000001</v>
      </c>
      <c r="H286" s="19">
        <f t="shared" si="6"/>
        <v>189.63499999999999</v>
      </c>
      <c r="I286" s="19"/>
      <c r="J286" s="19"/>
    </row>
    <row r="287" spans="1:10" ht="67.5" x14ac:dyDescent="0.2">
      <c r="A287" s="16" t="s">
        <v>102</v>
      </c>
      <c r="B287" s="17" t="s">
        <v>842</v>
      </c>
      <c r="C287" s="17" t="s">
        <v>402</v>
      </c>
      <c r="D287" s="17" t="s">
        <v>531</v>
      </c>
      <c r="E287" s="16" t="s">
        <v>6</v>
      </c>
      <c r="F287" s="18" t="s">
        <v>5</v>
      </c>
      <c r="G287" s="19">
        <v>137.27924999999999</v>
      </c>
      <c r="H287" s="19">
        <f t="shared" si="6"/>
        <v>137.27924999999999</v>
      </c>
      <c r="I287" s="19"/>
      <c r="J287" s="19"/>
    </row>
    <row r="288" spans="1:10" ht="67.5" x14ac:dyDescent="0.2">
      <c r="A288" s="16" t="s">
        <v>103</v>
      </c>
      <c r="B288" s="17" t="s">
        <v>843</v>
      </c>
      <c r="C288" s="17" t="s">
        <v>402</v>
      </c>
      <c r="D288" s="17" t="s">
        <v>652</v>
      </c>
      <c r="E288" s="16" t="s">
        <v>6</v>
      </c>
      <c r="F288" s="18" t="s">
        <v>5</v>
      </c>
      <c r="G288" s="19">
        <v>137.27924999999999</v>
      </c>
      <c r="H288" s="19">
        <f t="shared" si="6"/>
        <v>137.27924999999999</v>
      </c>
      <c r="I288" s="19"/>
      <c r="J288" s="19"/>
    </row>
    <row r="289" spans="1:10" ht="67.5" x14ac:dyDescent="0.2">
      <c r="A289" s="16" t="s">
        <v>104</v>
      </c>
      <c r="B289" s="17" t="s">
        <v>844</v>
      </c>
      <c r="C289" s="17" t="s">
        <v>402</v>
      </c>
      <c r="D289" s="17" t="s">
        <v>845</v>
      </c>
      <c r="E289" s="16" t="s">
        <v>6</v>
      </c>
      <c r="F289" s="18" t="s">
        <v>5</v>
      </c>
      <c r="G289" s="19">
        <v>137.27924999999999</v>
      </c>
      <c r="H289" s="19">
        <f t="shared" si="6"/>
        <v>137.27924999999999</v>
      </c>
      <c r="I289" s="19"/>
      <c r="J289" s="19"/>
    </row>
    <row r="290" spans="1:10" ht="67.5" x14ac:dyDescent="0.2">
      <c r="A290" s="16" t="s">
        <v>105</v>
      </c>
      <c r="B290" s="17" t="s">
        <v>846</v>
      </c>
      <c r="C290" s="17" t="s">
        <v>402</v>
      </c>
      <c r="D290" s="17" t="s">
        <v>847</v>
      </c>
      <c r="E290" s="16" t="s">
        <v>6</v>
      </c>
      <c r="F290" s="18" t="s">
        <v>5</v>
      </c>
      <c r="G290" s="19">
        <v>110.27687499999998</v>
      </c>
      <c r="H290" s="19">
        <f t="shared" si="6"/>
        <v>110.27687499999998</v>
      </c>
      <c r="I290" s="19"/>
      <c r="J290" s="19"/>
    </row>
    <row r="291" spans="1:10" ht="67.5" x14ac:dyDescent="0.2">
      <c r="A291" s="16" t="s">
        <v>106</v>
      </c>
      <c r="B291" s="17" t="s">
        <v>848</v>
      </c>
      <c r="C291" s="17" t="s">
        <v>402</v>
      </c>
      <c r="D291" s="17" t="s">
        <v>849</v>
      </c>
      <c r="E291" s="16" t="s">
        <v>6</v>
      </c>
      <c r="F291" s="18" t="s">
        <v>5</v>
      </c>
      <c r="G291" s="19">
        <v>110.27687499999998</v>
      </c>
      <c r="H291" s="19">
        <f t="shared" si="6"/>
        <v>110.27687499999998</v>
      </c>
      <c r="I291" s="19"/>
      <c r="J291" s="19"/>
    </row>
    <row r="292" spans="1:10" ht="56.25" x14ac:dyDescent="0.2">
      <c r="A292" s="16" t="s">
        <v>107</v>
      </c>
      <c r="B292" s="17" t="s">
        <v>850</v>
      </c>
      <c r="C292" s="17" t="s">
        <v>655</v>
      </c>
      <c r="D292" s="17" t="s">
        <v>851</v>
      </c>
      <c r="E292" s="16" t="s">
        <v>6</v>
      </c>
      <c r="F292" s="18" t="s">
        <v>5</v>
      </c>
      <c r="G292" s="19">
        <v>137.27924999999999</v>
      </c>
      <c r="H292" s="19">
        <f t="shared" si="6"/>
        <v>137.27924999999999</v>
      </c>
      <c r="I292" s="19"/>
      <c r="J292" s="19"/>
    </row>
    <row r="293" spans="1:10" ht="56.25" x14ac:dyDescent="0.2">
      <c r="A293" s="16" t="s">
        <v>108</v>
      </c>
      <c r="B293" s="17" t="s">
        <v>852</v>
      </c>
      <c r="C293" s="17" t="s">
        <v>537</v>
      </c>
      <c r="D293" s="17" t="s">
        <v>538</v>
      </c>
      <c r="E293" s="16" t="s">
        <v>139</v>
      </c>
      <c r="F293" s="18" t="s">
        <v>105</v>
      </c>
      <c r="G293" s="19">
        <v>25.031819999999996</v>
      </c>
      <c r="H293" s="19">
        <f t="shared" si="6"/>
        <v>1977.5137799999998</v>
      </c>
      <c r="I293" s="19"/>
      <c r="J293" s="19"/>
    </row>
    <row r="294" spans="1:10" ht="56.25" x14ac:dyDescent="0.2">
      <c r="A294" s="16" t="s">
        <v>109</v>
      </c>
      <c r="B294" s="17" t="s">
        <v>853</v>
      </c>
      <c r="C294" s="17" t="s">
        <v>537</v>
      </c>
      <c r="D294" s="17" t="s">
        <v>854</v>
      </c>
      <c r="E294" s="16" t="s">
        <v>139</v>
      </c>
      <c r="F294" s="18" t="s">
        <v>38</v>
      </c>
      <c r="G294" s="19">
        <v>25.031819999999996</v>
      </c>
      <c r="H294" s="19">
        <f t="shared" si="6"/>
        <v>400.50911999999994</v>
      </c>
      <c r="I294" s="19"/>
      <c r="J294" s="19"/>
    </row>
    <row r="295" spans="1:10" ht="56.25" x14ac:dyDescent="0.2">
      <c r="A295" s="16" t="s">
        <v>110</v>
      </c>
      <c r="B295" s="17" t="s">
        <v>855</v>
      </c>
      <c r="C295" s="17" t="s">
        <v>537</v>
      </c>
      <c r="D295" s="17" t="s">
        <v>540</v>
      </c>
      <c r="E295" s="16" t="s">
        <v>139</v>
      </c>
      <c r="F295" s="18" t="s">
        <v>30</v>
      </c>
      <c r="G295" s="19">
        <v>25.031819999999996</v>
      </c>
      <c r="H295" s="19">
        <f t="shared" si="6"/>
        <v>200.25455999999997</v>
      </c>
      <c r="I295" s="19"/>
      <c r="J295" s="19"/>
    </row>
    <row r="296" spans="1:10" ht="67.5" x14ac:dyDescent="0.2">
      <c r="A296" s="16" t="s">
        <v>111</v>
      </c>
      <c r="B296" s="17" t="s">
        <v>856</v>
      </c>
      <c r="C296" s="17" t="s">
        <v>857</v>
      </c>
      <c r="D296" s="17" t="s">
        <v>858</v>
      </c>
      <c r="E296" s="16" t="s">
        <v>139</v>
      </c>
      <c r="F296" s="18" t="s">
        <v>30</v>
      </c>
      <c r="G296" s="19">
        <v>13.299184999999998</v>
      </c>
      <c r="H296" s="19">
        <f t="shared" si="6"/>
        <v>106.39347999999998</v>
      </c>
      <c r="I296" s="19"/>
      <c r="J296" s="19"/>
    </row>
    <row r="297" spans="1:10" ht="56.25" x14ac:dyDescent="0.2">
      <c r="A297" s="16" t="s">
        <v>112</v>
      </c>
      <c r="B297" s="17" t="s">
        <v>859</v>
      </c>
      <c r="C297" s="17" t="s">
        <v>663</v>
      </c>
      <c r="D297" s="17" t="s">
        <v>664</v>
      </c>
      <c r="E297" s="16" t="s">
        <v>139</v>
      </c>
      <c r="F297" s="18" t="s">
        <v>38</v>
      </c>
      <c r="G297" s="19">
        <v>28.305084999999998</v>
      </c>
      <c r="H297" s="19">
        <f t="shared" si="6"/>
        <v>452.88135999999997</v>
      </c>
      <c r="I297" s="19"/>
      <c r="J297" s="19"/>
    </row>
    <row r="298" spans="1:10" ht="56.25" x14ac:dyDescent="0.2">
      <c r="A298" s="16" t="s">
        <v>113</v>
      </c>
      <c r="B298" s="17" t="s">
        <v>860</v>
      </c>
      <c r="C298" s="17" t="s">
        <v>663</v>
      </c>
      <c r="D298" s="17" t="s">
        <v>666</v>
      </c>
      <c r="E298" s="16" t="s">
        <v>139</v>
      </c>
      <c r="F298" s="18" t="s">
        <v>10</v>
      </c>
      <c r="G298" s="19">
        <v>28.305084999999998</v>
      </c>
      <c r="H298" s="19">
        <f t="shared" si="6"/>
        <v>113.22033999999999</v>
      </c>
      <c r="I298" s="19"/>
      <c r="J298" s="19"/>
    </row>
    <row r="299" spans="1:10" ht="56.25" x14ac:dyDescent="0.2">
      <c r="A299" s="16" t="s">
        <v>114</v>
      </c>
      <c r="B299" s="17" t="s">
        <v>861</v>
      </c>
      <c r="C299" s="17" t="s">
        <v>663</v>
      </c>
      <c r="D299" s="17" t="s">
        <v>668</v>
      </c>
      <c r="E299" s="16" t="s">
        <v>139</v>
      </c>
      <c r="F299" s="18" t="s">
        <v>10</v>
      </c>
      <c r="G299" s="19">
        <v>28.305084999999998</v>
      </c>
      <c r="H299" s="19">
        <f t="shared" si="6"/>
        <v>113.22033999999999</v>
      </c>
      <c r="I299" s="19"/>
      <c r="J299" s="19"/>
    </row>
    <row r="300" spans="1:10" ht="67.5" x14ac:dyDescent="0.2">
      <c r="A300" s="16" t="s">
        <v>115</v>
      </c>
      <c r="B300" s="17" t="s">
        <v>862</v>
      </c>
      <c r="C300" s="17" t="s">
        <v>663</v>
      </c>
      <c r="D300" s="17" t="s">
        <v>863</v>
      </c>
      <c r="E300" s="16" t="s">
        <v>139</v>
      </c>
      <c r="F300" s="18" t="s">
        <v>8</v>
      </c>
      <c r="G300" s="19">
        <v>28.305084999999998</v>
      </c>
      <c r="H300" s="19">
        <f t="shared" si="6"/>
        <v>84.915255000000002</v>
      </c>
      <c r="I300" s="19"/>
      <c r="J300" s="19"/>
    </row>
    <row r="301" spans="1:10" ht="45" x14ac:dyDescent="0.2">
      <c r="A301" s="16" t="s">
        <v>116</v>
      </c>
      <c r="B301" s="17" t="s">
        <v>864</v>
      </c>
      <c r="C301" s="17" t="s">
        <v>544</v>
      </c>
      <c r="D301" s="17" t="s">
        <v>545</v>
      </c>
      <c r="E301" s="16" t="s">
        <v>28</v>
      </c>
      <c r="F301" s="18" t="s">
        <v>135</v>
      </c>
      <c r="G301" s="19">
        <v>4.7985899999999999</v>
      </c>
      <c r="H301" s="19">
        <f t="shared" si="6"/>
        <v>614.21951999999999</v>
      </c>
      <c r="I301" s="19"/>
      <c r="J301" s="19"/>
    </row>
    <row r="302" spans="1:10" ht="45" x14ac:dyDescent="0.2">
      <c r="A302" s="16" t="s">
        <v>117</v>
      </c>
      <c r="B302" s="17" t="s">
        <v>865</v>
      </c>
      <c r="C302" s="17" t="s">
        <v>544</v>
      </c>
      <c r="D302" s="17" t="s">
        <v>682</v>
      </c>
      <c r="E302" s="16" t="s">
        <v>28</v>
      </c>
      <c r="F302" s="18" t="s">
        <v>53</v>
      </c>
      <c r="G302" s="19">
        <v>3.6277999999999997</v>
      </c>
      <c r="H302" s="19">
        <f t="shared" si="6"/>
        <v>97.950599999999994</v>
      </c>
      <c r="I302" s="19"/>
      <c r="J302" s="19"/>
    </row>
    <row r="303" spans="1:10" ht="45" x14ac:dyDescent="0.2">
      <c r="A303" s="16" t="s">
        <v>118</v>
      </c>
      <c r="B303" s="17" t="s">
        <v>866</v>
      </c>
      <c r="C303" s="17" t="s">
        <v>547</v>
      </c>
      <c r="D303" s="17" t="s">
        <v>548</v>
      </c>
      <c r="E303" s="16" t="s">
        <v>28</v>
      </c>
      <c r="F303" s="18" t="s">
        <v>58</v>
      </c>
      <c r="G303" s="19">
        <v>39.62547</v>
      </c>
      <c r="H303" s="19">
        <f t="shared" si="6"/>
        <v>1268.01504</v>
      </c>
      <c r="I303" s="19"/>
      <c r="J303" s="19"/>
    </row>
    <row r="304" spans="1:10" ht="45" x14ac:dyDescent="0.2">
      <c r="A304" s="16" t="s">
        <v>119</v>
      </c>
      <c r="B304" s="17" t="s">
        <v>867</v>
      </c>
      <c r="C304" s="17" t="s">
        <v>550</v>
      </c>
      <c r="D304" s="17" t="s">
        <v>551</v>
      </c>
      <c r="E304" s="16" t="s">
        <v>6</v>
      </c>
      <c r="F304" s="18" t="s">
        <v>42</v>
      </c>
      <c r="G304" s="19">
        <v>873.42583000000002</v>
      </c>
      <c r="H304" s="19">
        <f t="shared" si="6"/>
        <v>17468.516599999999</v>
      </c>
      <c r="I304" s="19"/>
      <c r="J304" s="19"/>
    </row>
    <row r="305" spans="1:10" ht="45" x14ac:dyDescent="0.2">
      <c r="A305" s="16" t="s">
        <v>120</v>
      </c>
      <c r="B305" s="17" t="s">
        <v>868</v>
      </c>
      <c r="C305" s="17" t="s">
        <v>394</v>
      </c>
      <c r="D305" s="17" t="s">
        <v>869</v>
      </c>
      <c r="E305" s="16" t="s">
        <v>6</v>
      </c>
      <c r="F305" s="18" t="s">
        <v>10</v>
      </c>
      <c r="G305" s="19">
        <v>160.12614500000001</v>
      </c>
      <c r="H305" s="19">
        <f t="shared" si="6"/>
        <v>640.50458000000003</v>
      </c>
      <c r="I305" s="19"/>
      <c r="J305" s="19"/>
    </row>
    <row r="306" spans="1:10" ht="45" x14ac:dyDescent="0.2">
      <c r="A306" s="16" t="s">
        <v>121</v>
      </c>
      <c r="B306" s="17" t="s">
        <v>870</v>
      </c>
      <c r="C306" s="17" t="s">
        <v>547</v>
      </c>
      <c r="D306" s="17" t="s">
        <v>871</v>
      </c>
      <c r="E306" s="16" t="s">
        <v>28</v>
      </c>
      <c r="F306" s="18" t="s">
        <v>12</v>
      </c>
      <c r="G306" s="19">
        <v>39.62547</v>
      </c>
      <c r="H306" s="19">
        <f t="shared" si="6"/>
        <v>237.75281999999999</v>
      </c>
      <c r="I306" s="19"/>
      <c r="J306" s="19"/>
    </row>
    <row r="307" spans="1:10" ht="22.5" x14ac:dyDescent="0.2">
      <c r="A307" s="16" t="s">
        <v>122</v>
      </c>
      <c r="B307" s="17" t="s">
        <v>872</v>
      </c>
      <c r="C307" s="17" t="s">
        <v>550</v>
      </c>
      <c r="D307" s="17" t="s">
        <v>553</v>
      </c>
      <c r="E307" s="16" t="s">
        <v>6</v>
      </c>
      <c r="F307" s="18" t="s">
        <v>12</v>
      </c>
      <c r="G307" s="19">
        <v>788.32918499999994</v>
      </c>
      <c r="H307" s="19">
        <f t="shared" si="6"/>
        <v>4729.9751099999994</v>
      </c>
      <c r="I307" s="19"/>
      <c r="J307" s="19"/>
    </row>
    <row r="308" spans="1:10" ht="22.5" x14ac:dyDescent="0.2">
      <c r="A308" s="16" t="s">
        <v>123</v>
      </c>
      <c r="B308" s="17" t="s">
        <v>873</v>
      </c>
      <c r="C308" s="17" t="s">
        <v>550</v>
      </c>
      <c r="D308" s="17" t="s">
        <v>874</v>
      </c>
      <c r="E308" s="16" t="s">
        <v>6</v>
      </c>
      <c r="F308" s="18" t="s">
        <v>12</v>
      </c>
      <c r="G308" s="19">
        <v>644.96512500000006</v>
      </c>
      <c r="H308" s="19">
        <f t="shared" si="6"/>
        <v>3869.7907500000001</v>
      </c>
      <c r="I308" s="19"/>
      <c r="J308" s="19"/>
    </row>
    <row r="309" spans="1:10" ht="56.25" x14ac:dyDescent="0.2">
      <c r="A309" s="16" t="s">
        <v>124</v>
      </c>
      <c r="B309" s="17" t="s">
        <v>875</v>
      </c>
      <c r="C309" s="17" t="s">
        <v>412</v>
      </c>
      <c r="D309" s="17" t="s">
        <v>555</v>
      </c>
      <c r="E309" s="16" t="s">
        <v>9</v>
      </c>
      <c r="F309" s="18" t="s">
        <v>876</v>
      </c>
      <c r="G309" s="19">
        <v>6632.0718749999996</v>
      </c>
      <c r="H309" s="19">
        <f t="shared" si="6"/>
        <v>19365.649874999999</v>
      </c>
      <c r="I309" s="19"/>
      <c r="J309" s="19"/>
    </row>
    <row r="310" spans="1:10" ht="67.5" x14ac:dyDescent="0.2">
      <c r="A310" s="16" t="s">
        <v>125</v>
      </c>
      <c r="B310" s="17" t="s">
        <v>877</v>
      </c>
      <c r="C310" s="17" t="s">
        <v>412</v>
      </c>
      <c r="D310" s="17" t="s">
        <v>878</v>
      </c>
      <c r="E310" s="16" t="s">
        <v>9</v>
      </c>
      <c r="F310" s="18" t="s">
        <v>879</v>
      </c>
      <c r="G310" s="19">
        <v>8002.4320999999982</v>
      </c>
      <c r="H310" s="19">
        <f t="shared" si="6"/>
        <v>12243.721112999998</v>
      </c>
      <c r="I310" s="19"/>
      <c r="J310" s="19"/>
    </row>
    <row r="311" spans="1:10" ht="67.5" x14ac:dyDescent="0.2">
      <c r="A311" s="16" t="s">
        <v>126</v>
      </c>
      <c r="B311" s="17" t="s">
        <v>880</v>
      </c>
      <c r="C311" s="17" t="s">
        <v>561</v>
      </c>
      <c r="D311" s="17" t="s">
        <v>562</v>
      </c>
      <c r="E311" s="16" t="s">
        <v>6</v>
      </c>
      <c r="F311" s="18" t="s">
        <v>12</v>
      </c>
      <c r="G311" s="19">
        <v>172.46066499999998</v>
      </c>
      <c r="H311" s="19">
        <f t="shared" si="6"/>
        <v>1034.7639899999999</v>
      </c>
      <c r="I311" s="19"/>
      <c r="J311" s="19"/>
    </row>
    <row r="312" spans="1:10" ht="67.5" x14ac:dyDescent="0.2">
      <c r="A312" s="16" t="s">
        <v>127</v>
      </c>
      <c r="B312" s="17" t="s">
        <v>881</v>
      </c>
      <c r="C312" s="17" t="s">
        <v>561</v>
      </c>
      <c r="D312" s="17" t="s">
        <v>564</v>
      </c>
      <c r="E312" s="16" t="s">
        <v>6</v>
      </c>
      <c r="F312" s="18" t="s">
        <v>7</v>
      </c>
      <c r="G312" s="19">
        <v>383.02972</v>
      </c>
      <c r="H312" s="19">
        <f t="shared" si="6"/>
        <v>766.05944</v>
      </c>
      <c r="I312" s="19"/>
      <c r="J312" s="19"/>
    </row>
    <row r="313" spans="1:10" ht="67.5" x14ac:dyDescent="0.2">
      <c r="A313" s="16" t="s">
        <v>128</v>
      </c>
      <c r="B313" s="17" t="s">
        <v>882</v>
      </c>
      <c r="C313" s="17" t="s">
        <v>561</v>
      </c>
      <c r="D313" s="17" t="s">
        <v>883</v>
      </c>
      <c r="E313" s="16" t="s">
        <v>6</v>
      </c>
      <c r="F313" s="18" t="s">
        <v>5</v>
      </c>
      <c r="G313" s="19">
        <v>444.06745500000005</v>
      </c>
      <c r="H313" s="19">
        <f t="shared" si="6"/>
        <v>444.06745500000005</v>
      </c>
      <c r="I313" s="19"/>
      <c r="J313" s="19"/>
    </row>
    <row r="314" spans="1:10" ht="67.5" x14ac:dyDescent="0.2">
      <c r="A314" s="16" t="s">
        <v>129</v>
      </c>
      <c r="B314" s="17" t="s">
        <v>884</v>
      </c>
      <c r="C314" s="17" t="s">
        <v>561</v>
      </c>
      <c r="D314" s="17" t="s">
        <v>885</v>
      </c>
      <c r="E314" s="16" t="s">
        <v>6</v>
      </c>
      <c r="F314" s="18" t="s">
        <v>8</v>
      </c>
      <c r="G314" s="19">
        <v>646.19362999999998</v>
      </c>
      <c r="H314" s="19">
        <f t="shared" si="6"/>
        <v>1938.58089</v>
      </c>
      <c r="I314" s="19"/>
      <c r="J314" s="19"/>
    </row>
    <row r="315" spans="1:10" ht="33.75" x14ac:dyDescent="0.2">
      <c r="A315" s="16" t="s">
        <v>130</v>
      </c>
      <c r="B315" s="17" t="s">
        <v>886</v>
      </c>
      <c r="C315" s="17" t="s">
        <v>561</v>
      </c>
      <c r="D315" s="17" t="s">
        <v>566</v>
      </c>
      <c r="E315" s="16" t="s">
        <v>6</v>
      </c>
      <c r="F315" s="18" t="s">
        <v>34</v>
      </c>
      <c r="G315" s="19">
        <v>1024.202145</v>
      </c>
      <c r="H315" s="19">
        <f t="shared" si="6"/>
        <v>12290.425739999999</v>
      </c>
      <c r="I315" s="19"/>
      <c r="J315" s="19"/>
    </row>
    <row r="316" spans="1:10" ht="67.5" x14ac:dyDescent="0.2">
      <c r="A316" s="16" t="s">
        <v>131</v>
      </c>
      <c r="B316" s="17" t="s">
        <v>887</v>
      </c>
      <c r="C316" s="17" t="s">
        <v>568</v>
      </c>
      <c r="D316" s="17" t="s">
        <v>888</v>
      </c>
      <c r="E316" s="16" t="s">
        <v>6</v>
      </c>
      <c r="F316" s="18" t="s">
        <v>7</v>
      </c>
      <c r="G316" s="19">
        <v>1260.6934799999999</v>
      </c>
      <c r="H316" s="19">
        <f t="shared" si="6"/>
        <v>2521.3869599999998</v>
      </c>
      <c r="I316" s="19"/>
      <c r="J316" s="19"/>
    </row>
    <row r="317" spans="1:10" ht="45" x14ac:dyDescent="0.2">
      <c r="A317" s="16" t="s">
        <v>132</v>
      </c>
      <c r="B317" s="17" t="s">
        <v>889</v>
      </c>
      <c r="C317" s="17" t="s">
        <v>571</v>
      </c>
      <c r="D317" s="17" t="s">
        <v>890</v>
      </c>
      <c r="E317" s="16" t="s">
        <v>6</v>
      </c>
      <c r="F317" s="18" t="s">
        <v>7</v>
      </c>
      <c r="G317" s="19">
        <v>755.9098449999999</v>
      </c>
      <c r="H317" s="19">
        <f t="shared" si="6"/>
        <v>1511.8196899999998</v>
      </c>
      <c r="I317" s="19"/>
      <c r="J317" s="19"/>
    </row>
    <row r="318" spans="1:10" ht="45" x14ac:dyDescent="0.2">
      <c r="A318" s="16" t="s">
        <v>133</v>
      </c>
      <c r="B318" s="17" t="s">
        <v>891</v>
      </c>
      <c r="C318" s="17" t="s">
        <v>574</v>
      </c>
      <c r="D318" s="17" t="s">
        <v>892</v>
      </c>
      <c r="E318" s="16" t="s">
        <v>6</v>
      </c>
      <c r="F318" s="18" t="s">
        <v>7</v>
      </c>
      <c r="G318" s="19">
        <v>3132.5228499999998</v>
      </c>
      <c r="H318" s="19">
        <f t="shared" si="6"/>
        <v>6265.0456999999997</v>
      </c>
      <c r="I318" s="19"/>
      <c r="J318" s="19"/>
    </row>
    <row r="319" spans="1:10" ht="22.5" x14ac:dyDescent="0.2">
      <c r="A319" s="36"/>
      <c r="B319" s="14"/>
      <c r="C319" s="26" t="s">
        <v>893</v>
      </c>
      <c r="D319" s="14"/>
      <c r="E319" s="14"/>
      <c r="F319" s="15"/>
      <c r="G319" s="15"/>
      <c r="H319" s="15"/>
      <c r="I319" s="15"/>
      <c r="J319" s="15"/>
    </row>
    <row r="320" spans="1:10" ht="67.5" x14ac:dyDescent="0.2">
      <c r="A320" s="16" t="s">
        <v>5</v>
      </c>
      <c r="B320" s="17" t="s">
        <v>894</v>
      </c>
      <c r="C320" s="17" t="s">
        <v>358</v>
      </c>
      <c r="D320" s="17" t="s">
        <v>359</v>
      </c>
      <c r="E320" s="16" t="s">
        <v>27</v>
      </c>
      <c r="F320" s="18">
        <v>55</v>
      </c>
      <c r="G320" s="19">
        <v>4.1472350000000002</v>
      </c>
      <c r="H320" s="19">
        <f t="shared" si="6"/>
        <v>228.097925</v>
      </c>
      <c r="I320" s="19"/>
      <c r="J320" s="19"/>
    </row>
    <row r="321" spans="1:10" ht="22.5" x14ac:dyDescent="0.2">
      <c r="A321" s="16" t="s">
        <v>7</v>
      </c>
      <c r="B321" s="17" t="s">
        <v>896</v>
      </c>
      <c r="C321" s="17" t="s">
        <v>365</v>
      </c>
      <c r="D321" s="17" t="s">
        <v>366</v>
      </c>
      <c r="E321" s="16" t="s">
        <v>367</v>
      </c>
      <c r="F321" s="18">
        <v>0.6</v>
      </c>
      <c r="G321" s="19">
        <v>42.131949999999996</v>
      </c>
      <c r="H321" s="19">
        <f t="shared" si="6"/>
        <v>25.279169999999997</v>
      </c>
      <c r="I321" s="19"/>
      <c r="J321" s="19"/>
    </row>
    <row r="322" spans="1:10" ht="67.5" x14ac:dyDescent="0.2">
      <c r="A322" s="16" t="s">
        <v>8</v>
      </c>
      <c r="B322" s="17" t="s">
        <v>898</v>
      </c>
      <c r="C322" s="17" t="s">
        <v>370</v>
      </c>
      <c r="D322" s="17" t="s">
        <v>371</v>
      </c>
      <c r="E322" s="16" t="s">
        <v>27</v>
      </c>
      <c r="F322" s="18" t="s">
        <v>899</v>
      </c>
      <c r="G322" s="19">
        <v>10.248535</v>
      </c>
      <c r="H322" s="19">
        <f t="shared" si="6"/>
        <v>1178.5815250000001</v>
      </c>
      <c r="I322" s="19"/>
      <c r="J322" s="19"/>
    </row>
    <row r="323" spans="1:10" ht="22.5" x14ac:dyDescent="0.2">
      <c r="A323" s="16" t="s">
        <v>10</v>
      </c>
      <c r="B323" s="17" t="s">
        <v>900</v>
      </c>
      <c r="C323" s="17" t="s">
        <v>383</v>
      </c>
      <c r="D323" s="17" t="s">
        <v>384</v>
      </c>
      <c r="E323" s="16" t="s">
        <v>385</v>
      </c>
      <c r="F323" s="18" t="s">
        <v>36</v>
      </c>
      <c r="G323" s="19">
        <v>13.07657</v>
      </c>
      <c r="H323" s="19">
        <f t="shared" si="6"/>
        <v>183.07198</v>
      </c>
      <c r="I323" s="19"/>
      <c r="J323" s="19"/>
    </row>
    <row r="324" spans="1:10" ht="45" x14ac:dyDescent="0.2">
      <c r="A324" s="16" t="s">
        <v>11</v>
      </c>
      <c r="B324" s="17" t="s">
        <v>901</v>
      </c>
      <c r="C324" s="17" t="s">
        <v>387</v>
      </c>
      <c r="D324" s="17" t="s">
        <v>388</v>
      </c>
      <c r="E324" s="16" t="s">
        <v>28</v>
      </c>
      <c r="F324" s="18" t="s">
        <v>42</v>
      </c>
      <c r="G324" s="19">
        <v>3.6855149999999997</v>
      </c>
      <c r="H324" s="19">
        <f t="shared" si="6"/>
        <v>73.710299999999989</v>
      </c>
      <c r="I324" s="19"/>
      <c r="J324" s="19"/>
    </row>
    <row r="325" spans="1:10" ht="22.5" x14ac:dyDescent="0.2">
      <c r="A325" s="16" t="s">
        <v>12</v>
      </c>
      <c r="B325" s="17" t="s">
        <v>902</v>
      </c>
      <c r="C325" s="17" t="s">
        <v>390</v>
      </c>
      <c r="D325" s="17" t="s">
        <v>391</v>
      </c>
      <c r="E325" s="16" t="s">
        <v>392</v>
      </c>
      <c r="F325" s="18" t="s">
        <v>5</v>
      </c>
      <c r="G325" s="19">
        <v>277.78229500000003</v>
      </c>
      <c r="H325" s="19">
        <f t="shared" si="6"/>
        <v>277.78229500000003</v>
      </c>
      <c r="I325" s="19"/>
      <c r="J325" s="19"/>
    </row>
    <row r="326" spans="1:10" ht="67.5" x14ac:dyDescent="0.2">
      <c r="A326" s="16" t="s">
        <v>29</v>
      </c>
      <c r="B326" s="17" t="s">
        <v>903</v>
      </c>
      <c r="C326" s="17" t="s">
        <v>579</v>
      </c>
      <c r="D326" s="17" t="s">
        <v>904</v>
      </c>
      <c r="E326" s="16" t="s">
        <v>6</v>
      </c>
      <c r="F326" s="18" t="s">
        <v>7</v>
      </c>
      <c r="G326" s="19">
        <v>1131.7086999999999</v>
      </c>
      <c r="H326" s="19">
        <f t="shared" si="6"/>
        <v>2263.4173999999998</v>
      </c>
      <c r="I326" s="19"/>
      <c r="J326" s="19"/>
    </row>
    <row r="327" spans="1:10" ht="56.25" x14ac:dyDescent="0.2">
      <c r="A327" s="16" t="s">
        <v>30</v>
      </c>
      <c r="B327" s="17" t="s">
        <v>905</v>
      </c>
      <c r="C327" s="17" t="s">
        <v>579</v>
      </c>
      <c r="D327" s="17" t="s">
        <v>906</v>
      </c>
      <c r="E327" s="16" t="s">
        <v>6</v>
      </c>
      <c r="F327" s="18" t="s">
        <v>7</v>
      </c>
      <c r="G327" s="19">
        <v>449.443195</v>
      </c>
      <c r="H327" s="19">
        <f t="shared" si="6"/>
        <v>898.88639000000001</v>
      </c>
      <c r="I327" s="19"/>
      <c r="J327" s="19"/>
    </row>
    <row r="328" spans="1:10" ht="101.25" x14ac:dyDescent="0.2">
      <c r="A328" s="16" t="s">
        <v>31</v>
      </c>
      <c r="B328" s="17" t="s">
        <v>907</v>
      </c>
      <c r="C328" s="17" t="s">
        <v>908</v>
      </c>
      <c r="D328" s="17" t="s">
        <v>909</v>
      </c>
      <c r="E328" s="16" t="s">
        <v>6</v>
      </c>
      <c r="F328" s="18" t="s">
        <v>7</v>
      </c>
      <c r="G328" s="19">
        <v>2287.6906799999997</v>
      </c>
      <c r="H328" s="19">
        <f t="shared" si="6"/>
        <v>4575.3813599999994</v>
      </c>
      <c r="I328" s="19"/>
      <c r="J328" s="19"/>
    </row>
    <row r="329" spans="1:10" ht="56.25" x14ac:dyDescent="0.2">
      <c r="A329" s="16" t="s">
        <v>32</v>
      </c>
      <c r="B329" s="17" t="s">
        <v>910</v>
      </c>
      <c r="C329" s="17" t="s">
        <v>585</v>
      </c>
      <c r="D329" s="17" t="s">
        <v>586</v>
      </c>
      <c r="E329" s="16" t="s">
        <v>6</v>
      </c>
      <c r="F329" s="18" t="s">
        <v>38</v>
      </c>
      <c r="G329" s="19">
        <v>607.45862</v>
      </c>
      <c r="H329" s="19">
        <f t="shared" si="6"/>
        <v>9719.3379199999999</v>
      </c>
      <c r="I329" s="19"/>
      <c r="J329" s="19"/>
    </row>
    <row r="330" spans="1:10" ht="56.25" x14ac:dyDescent="0.2">
      <c r="A330" s="16" t="s">
        <v>33</v>
      </c>
      <c r="B330" s="17" t="s">
        <v>911</v>
      </c>
      <c r="C330" s="17" t="s">
        <v>912</v>
      </c>
      <c r="D330" s="17" t="s">
        <v>913</v>
      </c>
      <c r="E330" s="16" t="s">
        <v>6</v>
      </c>
      <c r="F330" s="18" t="s">
        <v>7</v>
      </c>
      <c r="G330" s="19">
        <v>297.009635</v>
      </c>
      <c r="H330" s="19">
        <f t="shared" si="6"/>
        <v>594.01927000000001</v>
      </c>
      <c r="I330" s="19"/>
      <c r="J330" s="19"/>
    </row>
    <row r="331" spans="1:10" ht="45" x14ac:dyDescent="0.2">
      <c r="A331" s="16" t="s">
        <v>34</v>
      </c>
      <c r="B331" s="17" t="s">
        <v>914</v>
      </c>
      <c r="C331" s="17" t="s">
        <v>915</v>
      </c>
      <c r="D331" s="17" t="s">
        <v>916</v>
      </c>
      <c r="E331" s="16" t="s">
        <v>27</v>
      </c>
      <c r="F331" s="18" t="s">
        <v>917</v>
      </c>
      <c r="G331" s="19">
        <v>69.167304999999999</v>
      </c>
      <c r="H331" s="19">
        <f t="shared" si="6"/>
        <v>913.00842599999999</v>
      </c>
      <c r="I331" s="19"/>
      <c r="J331" s="19"/>
    </row>
    <row r="332" spans="1:10" ht="45" x14ac:dyDescent="0.2">
      <c r="A332" s="16" t="s">
        <v>35</v>
      </c>
      <c r="B332" s="17" t="s">
        <v>918</v>
      </c>
      <c r="C332" s="17" t="s">
        <v>588</v>
      </c>
      <c r="D332" s="17" t="s">
        <v>919</v>
      </c>
      <c r="E332" s="16" t="s">
        <v>27</v>
      </c>
      <c r="F332" s="18" t="s">
        <v>800</v>
      </c>
      <c r="G332" s="19">
        <v>17.248539999999998</v>
      </c>
      <c r="H332" s="19">
        <f t="shared" si="6"/>
        <v>1379.8831999999998</v>
      </c>
      <c r="I332" s="19"/>
      <c r="J332" s="19"/>
    </row>
    <row r="333" spans="1:10" ht="45" x14ac:dyDescent="0.2">
      <c r="A333" s="16" t="s">
        <v>36</v>
      </c>
      <c r="B333" s="17" t="s">
        <v>920</v>
      </c>
      <c r="C333" s="17" t="s">
        <v>588</v>
      </c>
      <c r="D333" s="17" t="s">
        <v>591</v>
      </c>
      <c r="E333" s="16" t="s">
        <v>27</v>
      </c>
      <c r="F333" s="18" t="s">
        <v>598</v>
      </c>
      <c r="G333" s="19">
        <v>17.248539999999998</v>
      </c>
      <c r="H333" s="19">
        <f t="shared" si="6"/>
        <v>344.97079999999994</v>
      </c>
      <c r="I333" s="19"/>
      <c r="J333" s="19"/>
    </row>
    <row r="334" spans="1:10" ht="45" x14ac:dyDescent="0.2">
      <c r="A334" s="16" t="s">
        <v>37</v>
      </c>
      <c r="B334" s="17" t="s">
        <v>921</v>
      </c>
      <c r="C334" s="17" t="s">
        <v>593</v>
      </c>
      <c r="D334" s="17" t="s">
        <v>594</v>
      </c>
      <c r="E334" s="16" t="s">
        <v>27</v>
      </c>
      <c r="F334" s="18" t="s">
        <v>633</v>
      </c>
      <c r="G334" s="19">
        <v>13.752660000000001</v>
      </c>
      <c r="H334" s="19">
        <f t="shared" si="6"/>
        <v>770.14895999999999</v>
      </c>
      <c r="I334" s="19"/>
      <c r="J334" s="19"/>
    </row>
    <row r="335" spans="1:10" ht="67.5" x14ac:dyDescent="0.2">
      <c r="A335" s="16" t="s">
        <v>38</v>
      </c>
      <c r="B335" s="17" t="s">
        <v>922</v>
      </c>
      <c r="C335" s="17" t="s">
        <v>742</v>
      </c>
      <c r="D335" s="17" t="s">
        <v>923</v>
      </c>
      <c r="E335" s="16" t="s">
        <v>27</v>
      </c>
      <c r="F335" s="18" t="s">
        <v>924</v>
      </c>
      <c r="G335" s="19">
        <v>7.5441750000000001</v>
      </c>
      <c r="H335" s="19">
        <f t="shared" si="6"/>
        <v>2414.136</v>
      </c>
      <c r="I335" s="19"/>
      <c r="J335" s="19"/>
    </row>
    <row r="336" spans="1:10" ht="67.5" x14ac:dyDescent="0.2">
      <c r="A336" s="16" t="s">
        <v>39</v>
      </c>
      <c r="B336" s="17" t="s">
        <v>925</v>
      </c>
      <c r="C336" s="17" t="s">
        <v>742</v>
      </c>
      <c r="D336" s="17" t="s">
        <v>926</v>
      </c>
      <c r="E336" s="16" t="s">
        <v>27</v>
      </c>
      <c r="F336" s="18" t="s">
        <v>927</v>
      </c>
      <c r="G336" s="19">
        <v>8.4346350000000001</v>
      </c>
      <c r="H336" s="19">
        <f t="shared" si="6"/>
        <v>5313.8200500000003</v>
      </c>
      <c r="I336" s="19"/>
      <c r="J336" s="19"/>
    </row>
    <row r="337" spans="1:10" ht="67.5" x14ac:dyDescent="0.2">
      <c r="A337" s="16" t="s">
        <v>40</v>
      </c>
      <c r="B337" s="17" t="s">
        <v>928</v>
      </c>
      <c r="C337" s="17" t="s">
        <v>420</v>
      </c>
      <c r="D337" s="17" t="s">
        <v>597</v>
      </c>
      <c r="E337" s="16" t="s">
        <v>27</v>
      </c>
      <c r="F337" s="18" t="s">
        <v>443</v>
      </c>
      <c r="G337" s="19">
        <v>5.3757399999999995</v>
      </c>
      <c r="H337" s="19">
        <f t="shared" si="6"/>
        <v>134.39349999999999</v>
      </c>
      <c r="I337" s="19"/>
      <c r="J337" s="19"/>
    </row>
    <row r="338" spans="1:10" ht="67.5" x14ac:dyDescent="0.2">
      <c r="A338" s="16" t="s">
        <v>41</v>
      </c>
      <c r="B338" s="17" t="s">
        <v>929</v>
      </c>
      <c r="C338" s="17" t="s">
        <v>420</v>
      </c>
      <c r="D338" s="17" t="s">
        <v>421</v>
      </c>
      <c r="E338" s="16" t="s">
        <v>27</v>
      </c>
      <c r="F338" s="18" t="s">
        <v>777</v>
      </c>
      <c r="G338" s="19">
        <v>5.4746799999999993</v>
      </c>
      <c r="H338" s="19">
        <f t="shared" si="6"/>
        <v>32.848079999999996</v>
      </c>
      <c r="I338" s="19"/>
      <c r="J338" s="19"/>
    </row>
    <row r="339" spans="1:10" ht="67.5" x14ac:dyDescent="0.2">
      <c r="A339" s="16" t="s">
        <v>42</v>
      </c>
      <c r="B339" s="17" t="s">
        <v>930</v>
      </c>
      <c r="C339" s="17" t="s">
        <v>420</v>
      </c>
      <c r="D339" s="17" t="s">
        <v>430</v>
      </c>
      <c r="E339" s="16" t="s">
        <v>27</v>
      </c>
      <c r="F339" s="18" t="s">
        <v>589</v>
      </c>
      <c r="G339" s="19">
        <v>24.957614999999997</v>
      </c>
      <c r="H339" s="19">
        <f t="shared" si="6"/>
        <v>399.32183999999995</v>
      </c>
      <c r="I339" s="19"/>
      <c r="J339" s="19"/>
    </row>
    <row r="340" spans="1:10" ht="67.5" x14ac:dyDescent="0.2">
      <c r="A340" s="16" t="s">
        <v>44</v>
      </c>
      <c r="B340" s="17" t="s">
        <v>931</v>
      </c>
      <c r="C340" s="17" t="s">
        <v>420</v>
      </c>
      <c r="D340" s="17" t="s">
        <v>451</v>
      </c>
      <c r="E340" s="16" t="s">
        <v>27</v>
      </c>
      <c r="F340" s="18" t="s">
        <v>425</v>
      </c>
      <c r="G340" s="19">
        <v>32.823345000000003</v>
      </c>
      <c r="H340" s="19">
        <f t="shared" ref="H340:H381" si="7">G340*F340</f>
        <v>65.646690000000007</v>
      </c>
      <c r="I340" s="19"/>
      <c r="J340" s="19"/>
    </row>
    <row r="341" spans="1:10" ht="56.25" x14ac:dyDescent="0.2">
      <c r="A341" s="16" t="s">
        <v>45</v>
      </c>
      <c r="B341" s="17" t="s">
        <v>932</v>
      </c>
      <c r="C341" s="17" t="s">
        <v>420</v>
      </c>
      <c r="D341" s="17" t="s">
        <v>468</v>
      </c>
      <c r="E341" s="16" t="s">
        <v>27</v>
      </c>
      <c r="F341" s="18" t="s">
        <v>425</v>
      </c>
      <c r="G341" s="19">
        <v>27.727934999999999</v>
      </c>
      <c r="H341" s="19">
        <f t="shared" si="7"/>
        <v>55.455869999999997</v>
      </c>
      <c r="I341" s="19"/>
      <c r="J341" s="19"/>
    </row>
    <row r="342" spans="1:10" ht="56.25" x14ac:dyDescent="0.2">
      <c r="A342" s="16" t="s">
        <v>46</v>
      </c>
      <c r="B342" s="17" t="s">
        <v>933</v>
      </c>
      <c r="C342" s="17" t="s">
        <v>420</v>
      </c>
      <c r="D342" s="17" t="s">
        <v>611</v>
      </c>
      <c r="E342" s="16" t="s">
        <v>27</v>
      </c>
      <c r="F342" s="18" t="s">
        <v>934</v>
      </c>
      <c r="G342" s="19">
        <v>4.2709099999999998</v>
      </c>
      <c r="H342" s="19">
        <f t="shared" si="7"/>
        <v>2220.8732</v>
      </c>
      <c r="I342" s="19"/>
      <c r="J342" s="19"/>
    </row>
    <row r="343" spans="1:10" ht="56.25" x14ac:dyDescent="0.2">
      <c r="A343" s="16" t="s">
        <v>49</v>
      </c>
      <c r="B343" s="17" t="s">
        <v>935</v>
      </c>
      <c r="C343" s="17" t="s">
        <v>420</v>
      </c>
      <c r="D343" s="17" t="s">
        <v>614</v>
      </c>
      <c r="E343" s="16" t="s">
        <v>27</v>
      </c>
      <c r="F343" s="18" t="s">
        <v>800</v>
      </c>
      <c r="G343" s="19">
        <v>4.4852800000000004</v>
      </c>
      <c r="H343" s="19">
        <f t="shared" si="7"/>
        <v>358.82240000000002</v>
      </c>
      <c r="I343" s="19"/>
      <c r="J343" s="19"/>
    </row>
    <row r="344" spans="1:10" ht="45" x14ac:dyDescent="0.2">
      <c r="A344" s="16" t="s">
        <v>51</v>
      </c>
      <c r="B344" s="17" t="s">
        <v>936</v>
      </c>
      <c r="C344" s="17" t="s">
        <v>47</v>
      </c>
      <c r="D344" s="17" t="s">
        <v>780</v>
      </c>
      <c r="E344" s="16" t="s">
        <v>48</v>
      </c>
      <c r="F344" s="18" t="s">
        <v>937</v>
      </c>
      <c r="G344" s="19">
        <v>3.03416</v>
      </c>
      <c r="H344" s="19">
        <f t="shared" si="7"/>
        <v>466.957224</v>
      </c>
      <c r="I344" s="19"/>
      <c r="J344" s="19"/>
    </row>
    <row r="345" spans="1:10" ht="33.75" x14ac:dyDescent="0.2">
      <c r="A345" s="16" t="s">
        <v>52</v>
      </c>
      <c r="B345" s="17" t="s">
        <v>209</v>
      </c>
      <c r="C345" s="17" t="s">
        <v>164</v>
      </c>
      <c r="D345" s="17" t="s">
        <v>782</v>
      </c>
      <c r="E345" s="16" t="s">
        <v>48</v>
      </c>
      <c r="F345" s="18" t="s">
        <v>938</v>
      </c>
      <c r="G345" s="19">
        <v>457.09455499999996</v>
      </c>
      <c r="H345" s="19">
        <f t="shared" si="7"/>
        <v>5864.5231406499997</v>
      </c>
      <c r="I345" s="19"/>
      <c r="J345" s="19"/>
    </row>
    <row r="346" spans="1:10" ht="22.5" x14ac:dyDescent="0.2">
      <c r="A346" s="16" t="s">
        <v>53</v>
      </c>
      <c r="B346" s="17" t="s">
        <v>939</v>
      </c>
      <c r="C346" s="17" t="s">
        <v>784</v>
      </c>
      <c r="D346" s="17" t="s">
        <v>785</v>
      </c>
      <c r="E346" s="16" t="s">
        <v>48</v>
      </c>
      <c r="F346" s="18" t="s">
        <v>937</v>
      </c>
      <c r="G346" s="19">
        <v>1.32</v>
      </c>
      <c r="H346" s="19">
        <f t="shared" si="7"/>
        <v>203.14800000000002</v>
      </c>
      <c r="I346" s="19"/>
      <c r="J346" s="19"/>
    </row>
    <row r="347" spans="1:10" ht="101.25" x14ac:dyDescent="0.2">
      <c r="A347" s="16" t="s">
        <v>54</v>
      </c>
      <c r="B347" s="17" t="s">
        <v>940</v>
      </c>
      <c r="C347" s="17" t="s">
        <v>471</v>
      </c>
      <c r="D347" s="17" t="s">
        <v>472</v>
      </c>
      <c r="E347" s="16" t="s">
        <v>27</v>
      </c>
      <c r="F347" s="18" t="s">
        <v>626</v>
      </c>
      <c r="G347" s="19">
        <v>7.2968250000000001</v>
      </c>
      <c r="H347" s="19">
        <f t="shared" si="7"/>
        <v>218.90475000000001</v>
      </c>
      <c r="I347" s="19"/>
      <c r="J347" s="19"/>
    </row>
    <row r="348" spans="1:10" ht="101.25" x14ac:dyDescent="0.2">
      <c r="A348" s="16" t="s">
        <v>55</v>
      </c>
      <c r="B348" s="17" t="s">
        <v>941</v>
      </c>
      <c r="C348" s="17" t="s">
        <v>471</v>
      </c>
      <c r="D348" s="17" t="s">
        <v>942</v>
      </c>
      <c r="E348" s="16" t="s">
        <v>27</v>
      </c>
      <c r="F348" s="18" t="s">
        <v>375</v>
      </c>
      <c r="G348" s="19">
        <v>3.67727</v>
      </c>
      <c r="H348" s="19">
        <f t="shared" si="7"/>
        <v>183.86349999999999</v>
      </c>
      <c r="I348" s="19"/>
      <c r="J348" s="19"/>
    </row>
    <row r="349" spans="1:10" ht="101.25" x14ac:dyDescent="0.2">
      <c r="A349" s="16" t="s">
        <v>56</v>
      </c>
      <c r="B349" s="17" t="s">
        <v>943</v>
      </c>
      <c r="C349" s="17" t="s">
        <v>471</v>
      </c>
      <c r="D349" s="17" t="s">
        <v>617</v>
      </c>
      <c r="E349" s="16" t="s">
        <v>27</v>
      </c>
      <c r="F349" s="18" t="s">
        <v>443</v>
      </c>
      <c r="G349" s="19">
        <v>3.67727</v>
      </c>
      <c r="H349" s="19">
        <f t="shared" si="7"/>
        <v>91.931749999999994</v>
      </c>
      <c r="I349" s="19"/>
      <c r="J349" s="19"/>
    </row>
    <row r="350" spans="1:10" ht="101.25" x14ac:dyDescent="0.2">
      <c r="A350" s="16" t="s">
        <v>57</v>
      </c>
      <c r="B350" s="17" t="s">
        <v>944</v>
      </c>
      <c r="C350" s="17" t="s">
        <v>471</v>
      </c>
      <c r="D350" s="17" t="s">
        <v>481</v>
      </c>
      <c r="E350" s="16" t="s">
        <v>27</v>
      </c>
      <c r="F350" s="18" t="s">
        <v>626</v>
      </c>
      <c r="G350" s="19">
        <v>4.2131950000000007</v>
      </c>
      <c r="H350" s="19">
        <f t="shared" si="7"/>
        <v>126.39585000000002</v>
      </c>
      <c r="I350" s="19"/>
      <c r="J350" s="19"/>
    </row>
    <row r="351" spans="1:10" ht="101.25" x14ac:dyDescent="0.2">
      <c r="A351" s="16" t="s">
        <v>58</v>
      </c>
      <c r="B351" s="17" t="s">
        <v>945</v>
      </c>
      <c r="C351" s="17" t="s">
        <v>471</v>
      </c>
      <c r="D351" s="17" t="s">
        <v>484</v>
      </c>
      <c r="E351" s="16" t="s">
        <v>27</v>
      </c>
      <c r="F351" s="18" t="s">
        <v>626</v>
      </c>
      <c r="G351" s="19">
        <v>4.2131950000000007</v>
      </c>
      <c r="H351" s="19">
        <f t="shared" si="7"/>
        <v>126.39585000000002</v>
      </c>
      <c r="I351" s="19"/>
      <c r="J351" s="19"/>
    </row>
    <row r="352" spans="1:10" ht="112.5" x14ac:dyDescent="0.2">
      <c r="A352" s="16" t="s">
        <v>59</v>
      </c>
      <c r="B352" s="17" t="s">
        <v>946</v>
      </c>
      <c r="C352" s="17" t="s">
        <v>471</v>
      </c>
      <c r="D352" s="17" t="s">
        <v>947</v>
      </c>
      <c r="E352" s="16" t="s">
        <v>27</v>
      </c>
      <c r="F352" s="18" t="s">
        <v>363</v>
      </c>
      <c r="G352" s="19">
        <v>10.76797</v>
      </c>
      <c r="H352" s="19">
        <f t="shared" si="7"/>
        <v>1938.2346</v>
      </c>
      <c r="I352" s="19"/>
      <c r="J352" s="19"/>
    </row>
    <row r="353" spans="1:10" ht="112.5" x14ac:dyDescent="0.2">
      <c r="A353" s="16" t="s">
        <v>60</v>
      </c>
      <c r="B353" s="17" t="s">
        <v>948</v>
      </c>
      <c r="C353" s="17" t="s">
        <v>471</v>
      </c>
      <c r="D353" s="17" t="s">
        <v>949</v>
      </c>
      <c r="E353" s="16" t="s">
        <v>27</v>
      </c>
      <c r="F353" s="18" t="s">
        <v>950</v>
      </c>
      <c r="G353" s="19">
        <v>7.2968250000000001</v>
      </c>
      <c r="H353" s="19">
        <f t="shared" si="7"/>
        <v>6786.0472500000005</v>
      </c>
      <c r="I353" s="19"/>
      <c r="J353" s="19"/>
    </row>
    <row r="354" spans="1:10" ht="78.75" x14ac:dyDescent="0.2">
      <c r="A354" s="16" t="s">
        <v>61</v>
      </c>
      <c r="B354" s="17" t="s">
        <v>951</v>
      </c>
      <c r="C354" s="17" t="s">
        <v>501</v>
      </c>
      <c r="D354" s="17" t="s">
        <v>502</v>
      </c>
      <c r="E354" s="16" t="s">
        <v>28</v>
      </c>
      <c r="F354" s="18" t="s">
        <v>10</v>
      </c>
      <c r="G354" s="19">
        <v>139.28278499999999</v>
      </c>
      <c r="H354" s="19">
        <f t="shared" si="7"/>
        <v>557.13113999999996</v>
      </c>
      <c r="I354" s="19"/>
      <c r="J354" s="19"/>
    </row>
    <row r="355" spans="1:10" ht="78.75" x14ac:dyDescent="0.2">
      <c r="A355" s="16" t="s">
        <v>62</v>
      </c>
      <c r="B355" s="17" t="s">
        <v>952</v>
      </c>
      <c r="C355" s="17" t="s">
        <v>501</v>
      </c>
      <c r="D355" s="17" t="s">
        <v>504</v>
      </c>
      <c r="E355" s="16" t="s">
        <v>28</v>
      </c>
      <c r="F355" s="18" t="s">
        <v>32</v>
      </c>
      <c r="G355" s="19">
        <v>47.952919999999999</v>
      </c>
      <c r="H355" s="19">
        <f t="shared" si="7"/>
        <v>479.5292</v>
      </c>
      <c r="I355" s="19"/>
      <c r="J355" s="19"/>
    </row>
    <row r="356" spans="1:10" ht="78.75" x14ac:dyDescent="0.2">
      <c r="A356" s="16" t="s">
        <v>63</v>
      </c>
      <c r="B356" s="17" t="s">
        <v>953</v>
      </c>
      <c r="C356" s="17" t="s">
        <v>501</v>
      </c>
      <c r="D356" s="17" t="s">
        <v>512</v>
      </c>
      <c r="E356" s="16" t="s">
        <v>28</v>
      </c>
      <c r="F356" s="18" t="s">
        <v>10</v>
      </c>
      <c r="G356" s="19">
        <v>132.91764500000002</v>
      </c>
      <c r="H356" s="19">
        <f t="shared" si="7"/>
        <v>531.67058000000009</v>
      </c>
      <c r="I356" s="19"/>
      <c r="J356" s="19"/>
    </row>
    <row r="357" spans="1:10" ht="78.75" x14ac:dyDescent="0.2">
      <c r="A357" s="16" t="s">
        <v>64</v>
      </c>
      <c r="B357" s="17" t="s">
        <v>954</v>
      </c>
      <c r="C357" s="17" t="s">
        <v>501</v>
      </c>
      <c r="D357" s="17" t="s">
        <v>822</v>
      </c>
      <c r="E357" s="16" t="s">
        <v>28</v>
      </c>
      <c r="F357" s="18" t="s">
        <v>38</v>
      </c>
      <c r="G357" s="19">
        <v>201.83760000000001</v>
      </c>
      <c r="H357" s="19">
        <f t="shared" si="7"/>
        <v>3229.4016000000001</v>
      </c>
      <c r="I357" s="19"/>
      <c r="J357" s="19"/>
    </row>
    <row r="358" spans="1:10" ht="112.5" x14ac:dyDescent="0.2">
      <c r="A358" s="16" t="s">
        <v>65</v>
      </c>
      <c r="B358" s="17" t="s">
        <v>955</v>
      </c>
      <c r="C358" s="17" t="s">
        <v>514</v>
      </c>
      <c r="D358" s="17" t="s">
        <v>520</v>
      </c>
      <c r="E358" s="16" t="s">
        <v>27</v>
      </c>
      <c r="F358" s="18" t="s">
        <v>956</v>
      </c>
      <c r="G358" s="19">
        <v>4.1307449999999992</v>
      </c>
      <c r="H358" s="19">
        <f t="shared" si="7"/>
        <v>1549.0293749999996</v>
      </c>
      <c r="I358" s="19"/>
      <c r="J358" s="19"/>
    </row>
    <row r="359" spans="1:10" ht="67.5" x14ac:dyDescent="0.2">
      <c r="A359" s="16" t="s">
        <v>66</v>
      </c>
      <c r="B359" s="17" t="s">
        <v>957</v>
      </c>
      <c r="C359" s="17" t="s">
        <v>522</v>
      </c>
      <c r="D359" s="17" t="s">
        <v>525</v>
      </c>
      <c r="E359" s="16" t="s">
        <v>28</v>
      </c>
      <c r="F359" s="18" t="s">
        <v>10</v>
      </c>
      <c r="G359" s="19">
        <v>77.437039999999996</v>
      </c>
      <c r="H359" s="19">
        <f t="shared" si="7"/>
        <v>309.74815999999998</v>
      </c>
      <c r="I359" s="19"/>
      <c r="J359" s="19"/>
    </row>
    <row r="360" spans="1:10" ht="56.25" x14ac:dyDescent="0.2">
      <c r="A360" s="16" t="s">
        <v>67</v>
      </c>
      <c r="B360" s="17" t="s">
        <v>958</v>
      </c>
      <c r="C360" s="17" t="s">
        <v>527</v>
      </c>
      <c r="D360" s="17" t="s">
        <v>528</v>
      </c>
      <c r="E360" s="16" t="s">
        <v>27</v>
      </c>
      <c r="F360" s="18" t="s">
        <v>959</v>
      </c>
      <c r="G360" s="19">
        <v>0.80801000000000001</v>
      </c>
      <c r="H360" s="19">
        <f t="shared" si="7"/>
        <v>743.36919999999998</v>
      </c>
      <c r="I360" s="19"/>
      <c r="J360" s="19"/>
    </row>
    <row r="361" spans="1:10" ht="56.25" x14ac:dyDescent="0.2">
      <c r="A361" s="16" t="s">
        <v>68</v>
      </c>
      <c r="B361" s="17" t="s">
        <v>960</v>
      </c>
      <c r="C361" s="17" t="s">
        <v>527</v>
      </c>
      <c r="D361" s="17" t="s">
        <v>647</v>
      </c>
      <c r="E361" s="16" t="s">
        <v>27</v>
      </c>
      <c r="F361" s="18" t="s">
        <v>924</v>
      </c>
      <c r="G361" s="19">
        <v>0.585395</v>
      </c>
      <c r="H361" s="19">
        <f t="shared" si="7"/>
        <v>187.32640000000001</v>
      </c>
      <c r="I361" s="19"/>
      <c r="J361" s="19"/>
    </row>
    <row r="362" spans="1:10" ht="67.5" x14ac:dyDescent="0.2">
      <c r="A362" s="16" t="s">
        <v>69</v>
      </c>
      <c r="B362" s="17" t="s">
        <v>961</v>
      </c>
      <c r="C362" s="17" t="s">
        <v>527</v>
      </c>
      <c r="D362" s="17" t="s">
        <v>649</v>
      </c>
      <c r="E362" s="16" t="s">
        <v>27</v>
      </c>
      <c r="F362" s="18" t="s">
        <v>962</v>
      </c>
      <c r="G362" s="19">
        <v>0.82450000000000001</v>
      </c>
      <c r="H362" s="19">
        <f t="shared" si="7"/>
        <v>230.86</v>
      </c>
      <c r="I362" s="19"/>
      <c r="J362" s="19"/>
    </row>
    <row r="363" spans="1:10" ht="67.5" x14ac:dyDescent="0.2">
      <c r="A363" s="16" t="s">
        <v>70</v>
      </c>
      <c r="B363" s="17" t="s">
        <v>963</v>
      </c>
      <c r="C363" s="17" t="s">
        <v>402</v>
      </c>
      <c r="D363" s="17" t="s">
        <v>964</v>
      </c>
      <c r="E363" s="16" t="s">
        <v>6</v>
      </c>
      <c r="F363" s="18" t="s">
        <v>5</v>
      </c>
      <c r="G363" s="19">
        <v>137.27924999999999</v>
      </c>
      <c r="H363" s="19">
        <f t="shared" si="7"/>
        <v>137.27924999999999</v>
      </c>
      <c r="I363" s="19"/>
      <c r="J363" s="19"/>
    </row>
    <row r="364" spans="1:10" ht="67.5" x14ac:dyDescent="0.2">
      <c r="A364" s="16" t="s">
        <v>71</v>
      </c>
      <c r="B364" s="17" t="s">
        <v>965</v>
      </c>
      <c r="C364" s="17" t="s">
        <v>655</v>
      </c>
      <c r="D364" s="17" t="s">
        <v>656</v>
      </c>
      <c r="E364" s="16" t="s">
        <v>6</v>
      </c>
      <c r="F364" s="18" t="s">
        <v>5</v>
      </c>
      <c r="G364" s="19">
        <v>161.46183500000001</v>
      </c>
      <c r="H364" s="19">
        <f t="shared" si="7"/>
        <v>161.46183500000001</v>
      </c>
      <c r="I364" s="19"/>
      <c r="J364" s="19"/>
    </row>
    <row r="365" spans="1:10" ht="67.5" x14ac:dyDescent="0.2">
      <c r="A365" s="16" t="s">
        <v>72</v>
      </c>
      <c r="B365" s="17" t="s">
        <v>966</v>
      </c>
      <c r="C365" s="17" t="s">
        <v>658</v>
      </c>
      <c r="D365" s="17" t="s">
        <v>659</v>
      </c>
      <c r="E365" s="16" t="s">
        <v>139</v>
      </c>
      <c r="F365" s="18" t="s">
        <v>31</v>
      </c>
      <c r="G365" s="19">
        <v>11.765614999999999</v>
      </c>
      <c r="H365" s="19">
        <f t="shared" si="7"/>
        <v>105.89053499999999</v>
      </c>
      <c r="I365" s="19"/>
      <c r="J365" s="19"/>
    </row>
    <row r="366" spans="1:10" ht="56.25" x14ac:dyDescent="0.2">
      <c r="A366" s="16" t="s">
        <v>73</v>
      </c>
      <c r="B366" s="17" t="s">
        <v>967</v>
      </c>
      <c r="C366" s="17" t="s">
        <v>658</v>
      </c>
      <c r="D366" s="17" t="s">
        <v>661</v>
      </c>
      <c r="E366" s="16" t="s">
        <v>139</v>
      </c>
      <c r="F366" s="18" t="s">
        <v>40</v>
      </c>
      <c r="G366" s="19">
        <v>11.765614999999999</v>
      </c>
      <c r="H366" s="19">
        <f t="shared" si="7"/>
        <v>211.78106999999997</v>
      </c>
      <c r="I366" s="19"/>
      <c r="J366" s="19"/>
    </row>
    <row r="367" spans="1:10" ht="56.25" x14ac:dyDescent="0.2">
      <c r="A367" s="16" t="s">
        <v>74</v>
      </c>
      <c r="B367" s="17" t="s">
        <v>968</v>
      </c>
      <c r="C367" s="17" t="s">
        <v>663</v>
      </c>
      <c r="D367" s="17" t="s">
        <v>664</v>
      </c>
      <c r="E367" s="16" t="s">
        <v>139</v>
      </c>
      <c r="F367" s="18" t="s">
        <v>38</v>
      </c>
      <c r="G367" s="19">
        <v>14.156665</v>
      </c>
      <c r="H367" s="19">
        <f t="shared" si="7"/>
        <v>226.50664</v>
      </c>
      <c r="I367" s="19"/>
      <c r="J367" s="19"/>
    </row>
    <row r="368" spans="1:10" ht="56.25" x14ac:dyDescent="0.2">
      <c r="A368" s="16" t="s">
        <v>75</v>
      </c>
      <c r="B368" s="17" t="s">
        <v>969</v>
      </c>
      <c r="C368" s="17" t="s">
        <v>663</v>
      </c>
      <c r="D368" s="17" t="s">
        <v>666</v>
      </c>
      <c r="E368" s="16" t="s">
        <v>139</v>
      </c>
      <c r="F368" s="18" t="s">
        <v>10</v>
      </c>
      <c r="G368" s="19">
        <v>14.156665</v>
      </c>
      <c r="H368" s="19">
        <f t="shared" si="7"/>
        <v>56.626660000000001</v>
      </c>
      <c r="I368" s="19"/>
      <c r="J368" s="19"/>
    </row>
    <row r="369" spans="1:10" ht="56.25" x14ac:dyDescent="0.2">
      <c r="A369" s="16" t="s">
        <v>76</v>
      </c>
      <c r="B369" s="17" t="s">
        <v>970</v>
      </c>
      <c r="C369" s="17" t="s">
        <v>663</v>
      </c>
      <c r="D369" s="17" t="s">
        <v>668</v>
      </c>
      <c r="E369" s="16" t="s">
        <v>139</v>
      </c>
      <c r="F369" s="18" t="s">
        <v>12</v>
      </c>
      <c r="G369" s="19">
        <v>14.156665</v>
      </c>
      <c r="H369" s="19">
        <f t="shared" si="7"/>
        <v>84.939989999999995</v>
      </c>
      <c r="I369" s="19"/>
      <c r="J369" s="19"/>
    </row>
    <row r="370" spans="1:10" ht="45" x14ac:dyDescent="0.2">
      <c r="A370" s="16" t="s">
        <v>77</v>
      </c>
      <c r="B370" s="17" t="s">
        <v>971</v>
      </c>
      <c r="C370" s="17" t="s">
        <v>670</v>
      </c>
      <c r="D370" s="17" t="s">
        <v>671</v>
      </c>
      <c r="E370" s="16" t="s">
        <v>28</v>
      </c>
      <c r="F370" s="18" t="s">
        <v>30</v>
      </c>
      <c r="G370" s="19">
        <v>4.1472350000000002</v>
      </c>
      <c r="H370" s="19">
        <f t="shared" si="7"/>
        <v>33.177880000000002</v>
      </c>
      <c r="I370" s="19"/>
      <c r="J370" s="19"/>
    </row>
    <row r="371" spans="1:10" ht="45" x14ac:dyDescent="0.2">
      <c r="A371" s="16" t="s">
        <v>78</v>
      </c>
      <c r="B371" s="17" t="s">
        <v>972</v>
      </c>
      <c r="C371" s="17" t="s">
        <v>670</v>
      </c>
      <c r="D371" s="17" t="s">
        <v>675</v>
      </c>
      <c r="E371" s="16" t="s">
        <v>28</v>
      </c>
      <c r="F371" s="18" t="s">
        <v>8</v>
      </c>
      <c r="G371" s="19">
        <v>4.1472350000000002</v>
      </c>
      <c r="H371" s="19">
        <f t="shared" si="7"/>
        <v>12.441705000000001</v>
      </c>
      <c r="I371" s="19"/>
      <c r="J371" s="19"/>
    </row>
    <row r="372" spans="1:10" ht="45" x14ac:dyDescent="0.2">
      <c r="A372" s="16" t="s">
        <v>79</v>
      </c>
      <c r="B372" s="17" t="s">
        <v>973</v>
      </c>
      <c r="C372" s="17" t="s">
        <v>677</v>
      </c>
      <c r="D372" s="17" t="s">
        <v>678</v>
      </c>
      <c r="E372" s="16" t="s">
        <v>28</v>
      </c>
      <c r="F372" s="18" t="s">
        <v>34</v>
      </c>
      <c r="G372" s="19">
        <v>4.9222649999999994</v>
      </c>
      <c r="H372" s="19">
        <f t="shared" si="7"/>
        <v>59.067179999999993</v>
      </c>
      <c r="I372" s="19"/>
      <c r="J372" s="19"/>
    </row>
    <row r="373" spans="1:10" ht="45" x14ac:dyDescent="0.2">
      <c r="A373" s="16" t="s">
        <v>80</v>
      </c>
      <c r="B373" s="17" t="s">
        <v>974</v>
      </c>
      <c r="C373" s="17" t="s">
        <v>677</v>
      </c>
      <c r="D373" s="17" t="s">
        <v>680</v>
      </c>
      <c r="E373" s="16" t="s">
        <v>28</v>
      </c>
      <c r="F373" s="18" t="s">
        <v>10</v>
      </c>
      <c r="G373" s="19">
        <v>6.0930549999999997</v>
      </c>
      <c r="H373" s="19">
        <f t="shared" si="7"/>
        <v>24.372219999999999</v>
      </c>
      <c r="I373" s="19"/>
      <c r="J373" s="19"/>
    </row>
    <row r="374" spans="1:10" ht="45" x14ac:dyDescent="0.2">
      <c r="A374" s="16" t="s">
        <v>81</v>
      </c>
      <c r="B374" s="17" t="s">
        <v>975</v>
      </c>
      <c r="C374" s="17" t="s">
        <v>544</v>
      </c>
      <c r="D374" s="17" t="s">
        <v>682</v>
      </c>
      <c r="E374" s="16" t="s">
        <v>28</v>
      </c>
      <c r="F374" s="18" t="s">
        <v>106</v>
      </c>
      <c r="G374" s="19">
        <v>2.9022399999999999</v>
      </c>
      <c r="H374" s="19">
        <f t="shared" si="7"/>
        <v>232.17919999999998</v>
      </c>
      <c r="I374" s="19"/>
      <c r="J374" s="19"/>
    </row>
    <row r="375" spans="1:10" ht="78.75" x14ac:dyDescent="0.2">
      <c r="A375" s="16" t="s">
        <v>82</v>
      </c>
      <c r="B375" s="17" t="s">
        <v>976</v>
      </c>
      <c r="C375" s="17" t="s">
        <v>412</v>
      </c>
      <c r="D375" s="17" t="s">
        <v>684</v>
      </c>
      <c r="E375" s="16" t="s">
        <v>9</v>
      </c>
      <c r="F375" s="18" t="s">
        <v>977</v>
      </c>
      <c r="G375" s="19">
        <v>8002.4320999999982</v>
      </c>
      <c r="H375" s="19">
        <f t="shared" si="7"/>
        <v>5041.5322229999992</v>
      </c>
      <c r="I375" s="19"/>
      <c r="J375" s="19"/>
    </row>
    <row r="376" spans="1:10" ht="22.5" x14ac:dyDescent="0.2">
      <c r="A376" s="16" t="s">
        <v>83</v>
      </c>
      <c r="B376" s="17" t="s">
        <v>978</v>
      </c>
      <c r="C376" s="17" t="s">
        <v>687</v>
      </c>
      <c r="D376" s="17" t="s">
        <v>688</v>
      </c>
      <c r="E376" s="16" t="s">
        <v>689</v>
      </c>
      <c r="F376" s="18" t="s">
        <v>7</v>
      </c>
      <c r="G376" s="19">
        <v>262.19099999999997</v>
      </c>
      <c r="H376" s="19">
        <f t="shared" si="7"/>
        <v>524.38199999999995</v>
      </c>
      <c r="I376" s="19"/>
      <c r="J376" s="19"/>
    </row>
    <row r="377" spans="1:10" ht="22.5" x14ac:dyDescent="0.2">
      <c r="A377" s="16" t="s">
        <v>84</v>
      </c>
      <c r="B377" s="17" t="s">
        <v>979</v>
      </c>
      <c r="C377" s="17" t="s">
        <v>691</v>
      </c>
      <c r="D377" s="17" t="s">
        <v>692</v>
      </c>
      <c r="E377" s="16" t="s">
        <v>13</v>
      </c>
      <c r="F377" s="18" t="s">
        <v>7</v>
      </c>
      <c r="G377" s="19">
        <v>327.38421499999998</v>
      </c>
      <c r="H377" s="19">
        <f t="shared" si="7"/>
        <v>654.76842999999997</v>
      </c>
      <c r="I377" s="19"/>
      <c r="J377" s="19"/>
    </row>
    <row r="378" spans="1:10" ht="56.25" x14ac:dyDescent="0.2">
      <c r="A378" s="16" t="s">
        <v>85</v>
      </c>
      <c r="B378" s="17" t="s">
        <v>980</v>
      </c>
      <c r="C378" s="17" t="s">
        <v>981</v>
      </c>
      <c r="D378" s="17" t="s">
        <v>982</v>
      </c>
      <c r="E378" s="16" t="s">
        <v>392</v>
      </c>
      <c r="F378" s="18" t="s">
        <v>7</v>
      </c>
      <c r="G378" s="19">
        <v>2858.8630549999998</v>
      </c>
      <c r="H378" s="19">
        <f t="shared" si="7"/>
        <v>5717.7261099999996</v>
      </c>
      <c r="I378" s="19"/>
      <c r="J378" s="19"/>
    </row>
    <row r="379" spans="1:10" ht="22.5" x14ac:dyDescent="0.2">
      <c r="A379" s="16" t="s">
        <v>86</v>
      </c>
      <c r="B379" s="17" t="s">
        <v>983</v>
      </c>
      <c r="C379" s="17" t="s">
        <v>984</v>
      </c>
      <c r="D379" s="17" t="s">
        <v>985</v>
      </c>
      <c r="E379" s="16" t="s">
        <v>13</v>
      </c>
      <c r="F379" s="18" t="s">
        <v>7</v>
      </c>
      <c r="G379" s="19">
        <v>562.44092000000001</v>
      </c>
      <c r="H379" s="19">
        <f t="shared" si="7"/>
        <v>1124.88184</v>
      </c>
      <c r="I379" s="19"/>
      <c r="J379" s="19"/>
    </row>
    <row r="380" spans="1:10" ht="22.5" x14ac:dyDescent="0.2">
      <c r="A380" s="16" t="s">
        <v>87</v>
      </c>
      <c r="B380" s="17" t="s">
        <v>986</v>
      </c>
      <c r="C380" s="17" t="s">
        <v>697</v>
      </c>
      <c r="D380" s="17" t="s">
        <v>987</v>
      </c>
      <c r="E380" s="16" t="s">
        <v>392</v>
      </c>
      <c r="F380" s="18" t="s">
        <v>7</v>
      </c>
      <c r="G380" s="19">
        <v>778.00644499999999</v>
      </c>
      <c r="H380" s="19">
        <f t="shared" si="7"/>
        <v>1556.01289</v>
      </c>
      <c r="I380" s="19"/>
      <c r="J380" s="19"/>
    </row>
    <row r="381" spans="1:10" ht="45" x14ac:dyDescent="0.2">
      <c r="A381" s="16" t="s">
        <v>88</v>
      </c>
      <c r="B381" s="17" t="s">
        <v>988</v>
      </c>
      <c r="C381" s="17" t="s">
        <v>694</v>
      </c>
      <c r="D381" s="17" t="s">
        <v>695</v>
      </c>
      <c r="E381" s="16" t="s">
        <v>392</v>
      </c>
      <c r="F381" s="18" t="s">
        <v>80</v>
      </c>
      <c r="G381" s="19">
        <v>228.17212999999998</v>
      </c>
      <c r="H381" s="19">
        <f t="shared" si="7"/>
        <v>12321.29502</v>
      </c>
      <c r="I381" s="19"/>
      <c r="J381" s="19"/>
    </row>
    <row r="382" spans="1:10" ht="22.5" x14ac:dyDescent="0.2">
      <c r="A382" s="36"/>
      <c r="B382" s="14"/>
      <c r="C382" s="26" t="s">
        <v>989</v>
      </c>
      <c r="D382" s="14"/>
      <c r="E382" s="14"/>
      <c r="F382" s="15"/>
      <c r="G382" s="15"/>
      <c r="H382" s="15"/>
      <c r="I382" s="15"/>
      <c r="J382" s="15"/>
    </row>
    <row r="383" spans="1:10" ht="67.5" x14ac:dyDescent="0.2">
      <c r="A383" s="16" t="s">
        <v>5</v>
      </c>
      <c r="B383" s="17" t="s">
        <v>990</v>
      </c>
      <c r="C383" s="17" t="s">
        <v>358</v>
      </c>
      <c r="D383" s="17" t="s">
        <v>359</v>
      </c>
      <c r="E383" s="16" t="s">
        <v>27</v>
      </c>
      <c r="F383" s="18" t="s">
        <v>731</v>
      </c>
      <c r="G383" s="19">
        <v>8.3027149999999992</v>
      </c>
      <c r="H383" s="19">
        <f t="shared" ref="H383:H446" si="8">G383*F383</f>
        <v>747.24434999999994</v>
      </c>
      <c r="I383" s="19"/>
      <c r="J383" s="19"/>
    </row>
    <row r="384" spans="1:10" ht="67.5" x14ac:dyDescent="0.2">
      <c r="A384" s="16" t="s">
        <v>7</v>
      </c>
      <c r="B384" s="17" t="s">
        <v>991</v>
      </c>
      <c r="C384" s="17" t="s">
        <v>358</v>
      </c>
      <c r="D384" s="17" t="s">
        <v>362</v>
      </c>
      <c r="E384" s="16" t="s">
        <v>27</v>
      </c>
      <c r="F384" s="18" t="s">
        <v>992</v>
      </c>
      <c r="G384" s="19">
        <v>1.5500599999999998</v>
      </c>
      <c r="H384" s="19">
        <f t="shared" si="8"/>
        <v>1240.0479999999998</v>
      </c>
      <c r="I384" s="19"/>
      <c r="J384" s="19"/>
    </row>
    <row r="385" spans="1:10" ht="22.5" x14ac:dyDescent="0.2">
      <c r="A385" s="16" t="s">
        <v>8</v>
      </c>
      <c r="B385" s="17" t="s">
        <v>993</v>
      </c>
      <c r="C385" s="17" t="s">
        <v>365</v>
      </c>
      <c r="D385" s="17" t="s">
        <v>366</v>
      </c>
      <c r="E385" s="16" t="s">
        <v>367</v>
      </c>
      <c r="F385" s="18" t="s">
        <v>994</v>
      </c>
      <c r="G385" s="19">
        <v>84.181449999999984</v>
      </c>
      <c r="H385" s="19">
        <f t="shared" si="8"/>
        <v>303.05321999999995</v>
      </c>
      <c r="I385" s="19"/>
      <c r="J385" s="19"/>
    </row>
    <row r="386" spans="1:10" ht="67.5" x14ac:dyDescent="0.2">
      <c r="A386" s="16" t="s">
        <v>10</v>
      </c>
      <c r="B386" s="17" t="s">
        <v>995</v>
      </c>
      <c r="C386" s="17" t="s">
        <v>370</v>
      </c>
      <c r="D386" s="17" t="s">
        <v>371</v>
      </c>
      <c r="E386" s="16" t="s">
        <v>27</v>
      </c>
      <c r="F386" s="18" t="s">
        <v>996</v>
      </c>
      <c r="G386" s="19">
        <v>20.488825000000002</v>
      </c>
      <c r="H386" s="19">
        <f t="shared" si="8"/>
        <v>9015.0830000000005</v>
      </c>
      <c r="I386" s="19"/>
      <c r="J386" s="19"/>
    </row>
    <row r="387" spans="1:10" ht="67.5" x14ac:dyDescent="0.2">
      <c r="A387" s="16" t="s">
        <v>11</v>
      </c>
      <c r="B387" s="17" t="s">
        <v>997</v>
      </c>
      <c r="C387" s="17" t="s">
        <v>370</v>
      </c>
      <c r="D387" s="17" t="s">
        <v>374</v>
      </c>
      <c r="E387" s="16" t="s">
        <v>27</v>
      </c>
      <c r="F387" s="18" t="s">
        <v>626</v>
      </c>
      <c r="G387" s="19">
        <v>8.4758599999999991</v>
      </c>
      <c r="H387" s="19">
        <f t="shared" si="8"/>
        <v>254.27579999999998</v>
      </c>
      <c r="I387" s="19"/>
      <c r="J387" s="19"/>
    </row>
    <row r="388" spans="1:10" ht="22.5" x14ac:dyDescent="0.2">
      <c r="A388" s="16" t="s">
        <v>12</v>
      </c>
      <c r="B388" s="17" t="s">
        <v>998</v>
      </c>
      <c r="C388" s="17" t="s">
        <v>365</v>
      </c>
      <c r="D388" s="17" t="s">
        <v>366</v>
      </c>
      <c r="E388" s="16" t="s">
        <v>367</v>
      </c>
      <c r="F388" s="18" t="s">
        <v>994</v>
      </c>
      <c r="G388" s="19">
        <v>84.181449999999984</v>
      </c>
      <c r="H388" s="19">
        <f t="shared" si="8"/>
        <v>303.05321999999995</v>
      </c>
      <c r="I388" s="19"/>
      <c r="J388" s="19"/>
    </row>
    <row r="389" spans="1:10" ht="45" x14ac:dyDescent="0.2">
      <c r="A389" s="16" t="s">
        <v>29</v>
      </c>
      <c r="B389" s="17" t="s">
        <v>999</v>
      </c>
      <c r="C389" s="17" t="s">
        <v>377</v>
      </c>
      <c r="D389" s="17" t="s">
        <v>378</v>
      </c>
      <c r="E389" s="16" t="s">
        <v>379</v>
      </c>
      <c r="F389" s="18" t="s">
        <v>62</v>
      </c>
      <c r="G389" s="19">
        <v>197.30285000000001</v>
      </c>
      <c r="H389" s="19">
        <f t="shared" si="8"/>
        <v>7102.9026000000003</v>
      </c>
      <c r="I389" s="19"/>
      <c r="J389" s="19"/>
    </row>
    <row r="390" spans="1:10" ht="22.5" x14ac:dyDescent="0.2">
      <c r="A390" s="16" t="s">
        <v>30</v>
      </c>
      <c r="B390" s="17" t="s">
        <v>1000</v>
      </c>
      <c r="C390" s="17" t="s">
        <v>383</v>
      </c>
      <c r="D390" s="17" t="s">
        <v>384</v>
      </c>
      <c r="E390" s="16" t="s">
        <v>385</v>
      </c>
      <c r="F390" s="18" t="s">
        <v>62</v>
      </c>
      <c r="G390" s="19">
        <v>26.169629999999998</v>
      </c>
      <c r="H390" s="19">
        <f t="shared" si="8"/>
        <v>942.10667999999987</v>
      </c>
      <c r="I390" s="19"/>
      <c r="J390" s="19"/>
    </row>
    <row r="391" spans="1:10" ht="22.5" x14ac:dyDescent="0.2">
      <c r="A391" s="16" t="s">
        <v>31</v>
      </c>
      <c r="B391" s="17" t="s">
        <v>1001</v>
      </c>
      <c r="C391" s="17" t="s">
        <v>390</v>
      </c>
      <c r="D391" s="17" t="s">
        <v>391</v>
      </c>
      <c r="E391" s="16" t="s">
        <v>392</v>
      </c>
      <c r="F391" s="18" t="s">
        <v>5</v>
      </c>
      <c r="G391" s="19">
        <v>555.55634499999996</v>
      </c>
      <c r="H391" s="19">
        <f t="shared" si="8"/>
        <v>555.55634499999996</v>
      </c>
      <c r="I391" s="19"/>
      <c r="J391" s="19"/>
    </row>
    <row r="392" spans="1:10" ht="78.75" x14ac:dyDescent="0.2">
      <c r="A392" s="16" t="s">
        <v>32</v>
      </c>
      <c r="B392" s="17" t="s">
        <v>1002</v>
      </c>
      <c r="C392" s="17" t="s">
        <v>394</v>
      </c>
      <c r="D392" s="17" t="s">
        <v>1003</v>
      </c>
      <c r="E392" s="16" t="s">
        <v>6</v>
      </c>
      <c r="F392" s="18" t="s">
        <v>12</v>
      </c>
      <c r="G392" s="19">
        <v>173.42533</v>
      </c>
      <c r="H392" s="19">
        <f t="shared" si="8"/>
        <v>1040.55198</v>
      </c>
      <c r="I392" s="19"/>
      <c r="J392" s="19"/>
    </row>
    <row r="393" spans="1:10" ht="78.75" x14ac:dyDescent="0.2">
      <c r="A393" s="16" t="s">
        <v>33</v>
      </c>
      <c r="B393" s="17" t="s">
        <v>1004</v>
      </c>
      <c r="C393" s="17" t="s">
        <v>394</v>
      </c>
      <c r="D393" s="17" t="s">
        <v>1005</v>
      </c>
      <c r="E393" s="16" t="s">
        <v>6</v>
      </c>
      <c r="F393" s="18" t="s">
        <v>11</v>
      </c>
      <c r="G393" s="19">
        <v>173.42533</v>
      </c>
      <c r="H393" s="19">
        <f t="shared" si="8"/>
        <v>867.12665000000004</v>
      </c>
      <c r="I393" s="19"/>
      <c r="J393" s="19"/>
    </row>
    <row r="394" spans="1:10" ht="67.5" x14ac:dyDescent="0.2">
      <c r="A394" s="16" t="s">
        <v>34</v>
      </c>
      <c r="B394" s="17" t="s">
        <v>1006</v>
      </c>
      <c r="C394" s="17" t="s">
        <v>402</v>
      </c>
      <c r="D394" s="17" t="s">
        <v>403</v>
      </c>
      <c r="E394" s="16" t="s">
        <v>6</v>
      </c>
      <c r="F394" s="18" t="s">
        <v>11</v>
      </c>
      <c r="G394" s="19">
        <v>137.27924999999999</v>
      </c>
      <c r="H394" s="19">
        <f t="shared" si="8"/>
        <v>686.39625000000001</v>
      </c>
      <c r="I394" s="19"/>
      <c r="J394" s="19"/>
    </row>
    <row r="395" spans="1:10" ht="78.75" x14ac:dyDescent="0.2">
      <c r="A395" s="16" t="s">
        <v>35</v>
      </c>
      <c r="B395" s="17" t="s">
        <v>1007</v>
      </c>
      <c r="C395" s="17" t="s">
        <v>402</v>
      </c>
      <c r="D395" s="17" t="s">
        <v>1008</v>
      </c>
      <c r="E395" s="16" t="s">
        <v>6</v>
      </c>
      <c r="F395" s="18" t="s">
        <v>5</v>
      </c>
      <c r="G395" s="19">
        <v>110.27687499999998</v>
      </c>
      <c r="H395" s="19">
        <f t="shared" si="8"/>
        <v>110.27687499999998</v>
      </c>
      <c r="I395" s="19"/>
      <c r="J395" s="19"/>
    </row>
    <row r="396" spans="1:10" ht="56.25" x14ac:dyDescent="0.2">
      <c r="A396" s="16" t="s">
        <v>36</v>
      </c>
      <c r="B396" s="17" t="s">
        <v>1009</v>
      </c>
      <c r="C396" s="17" t="s">
        <v>405</v>
      </c>
      <c r="D396" s="17" t="s">
        <v>406</v>
      </c>
      <c r="E396" s="16" t="s">
        <v>27</v>
      </c>
      <c r="F396" s="18" t="s">
        <v>1010</v>
      </c>
      <c r="G396" s="19">
        <v>26.285059999999998</v>
      </c>
      <c r="H396" s="19">
        <f t="shared" si="8"/>
        <v>11880.847119999999</v>
      </c>
      <c r="I396" s="19"/>
      <c r="J396" s="19"/>
    </row>
    <row r="397" spans="1:10" ht="56.25" x14ac:dyDescent="0.2">
      <c r="A397" s="16" t="s">
        <v>37</v>
      </c>
      <c r="B397" s="17" t="s">
        <v>1011</v>
      </c>
      <c r="C397" s="17" t="s">
        <v>412</v>
      </c>
      <c r="D397" s="17" t="s">
        <v>413</v>
      </c>
      <c r="E397" s="16" t="s">
        <v>9</v>
      </c>
      <c r="F397" s="18" t="s">
        <v>1012</v>
      </c>
      <c r="G397" s="19">
        <v>3332.0683399999998</v>
      </c>
      <c r="H397" s="19">
        <f t="shared" si="8"/>
        <v>466.48956760000004</v>
      </c>
      <c r="I397" s="19"/>
      <c r="J397" s="19"/>
    </row>
    <row r="398" spans="1:10" ht="90" x14ac:dyDescent="0.2">
      <c r="A398" s="16" t="s">
        <v>38</v>
      </c>
      <c r="B398" s="17" t="s">
        <v>1013</v>
      </c>
      <c r="C398" s="17" t="s">
        <v>416</v>
      </c>
      <c r="D398" s="17" t="s">
        <v>1014</v>
      </c>
      <c r="E398" s="16" t="s">
        <v>27</v>
      </c>
      <c r="F398" s="18" t="s">
        <v>473</v>
      </c>
      <c r="G398" s="19">
        <v>19.590119999999999</v>
      </c>
      <c r="H398" s="19">
        <f t="shared" si="8"/>
        <v>2350.8143999999998</v>
      </c>
      <c r="I398" s="19"/>
      <c r="J398" s="19"/>
    </row>
    <row r="399" spans="1:10" ht="90" x14ac:dyDescent="0.2">
      <c r="A399" s="16" t="s">
        <v>39</v>
      </c>
      <c r="B399" s="17" t="s">
        <v>1015</v>
      </c>
      <c r="C399" s="17" t="s">
        <v>416</v>
      </c>
      <c r="D399" s="17" t="s">
        <v>1016</v>
      </c>
      <c r="E399" s="16" t="s">
        <v>27</v>
      </c>
      <c r="F399" s="18" t="s">
        <v>779</v>
      </c>
      <c r="G399" s="19">
        <v>29.566569999999999</v>
      </c>
      <c r="H399" s="19">
        <f t="shared" si="8"/>
        <v>8869.9709999999995</v>
      </c>
      <c r="I399" s="19"/>
      <c r="J399" s="19"/>
    </row>
    <row r="400" spans="1:10" ht="90" x14ac:dyDescent="0.2">
      <c r="A400" s="16" t="s">
        <v>40</v>
      </c>
      <c r="B400" s="17" t="s">
        <v>1017</v>
      </c>
      <c r="C400" s="17" t="s">
        <v>416</v>
      </c>
      <c r="D400" s="17" t="s">
        <v>1018</v>
      </c>
      <c r="E400" s="16" t="s">
        <v>27</v>
      </c>
      <c r="F400" s="18" t="s">
        <v>598</v>
      </c>
      <c r="G400" s="19">
        <v>38.438189999999999</v>
      </c>
      <c r="H400" s="19">
        <f t="shared" si="8"/>
        <v>768.76379999999995</v>
      </c>
      <c r="I400" s="19"/>
      <c r="J400" s="19"/>
    </row>
    <row r="401" spans="1:10" ht="67.5" x14ac:dyDescent="0.2">
      <c r="A401" s="16" t="s">
        <v>41</v>
      </c>
      <c r="B401" s="17" t="s">
        <v>1019</v>
      </c>
      <c r="C401" s="17" t="s">
        <v>420</v>
      </c>
      <c r="D401" s="17" t="s">
        <v>421</v>
      </c>
      <c r="E401" s="16" t="s">
        <v>27</v>
      </c>
      <c r="F401" s="18" t="s">
        <v>363</v>
      </c>
      <c r="G401" s="19">
        <v>5.4746799999999993</v>
      </c>
      <c r="H401" s="19">
        <f t="shared" si="8"/>
        <v>985.44239999999991</v>
      </c>
      <c r="I401" s="19"/>
      <c r="J401" s="19"/>
    </row>
    <row r="402" spans="1:10" ht="67.5" x14ac:dyDescent="0.2">
      <c r="A402" s="16" t="s">
        <v>42</v>
      </c>
      <c r="B402" s="17" t="s">
        <v>1020</v>
      </c>
      <c r="C402" s="17" t="s">
        <v>420</v>
      </c>
      <c r="D402" s="17" t="s">
        <v>600</v>
      </c>
      <c r="E402" s="16" t="s">
        <v>27</v>
      </c>
      <c r="F402" s="18" t="s">
        <v>1021</v>
      </c>
      <c r="G402" s="19">
        <v>6.521795</v>
      </c>
      <c r="H402" s="19">
        <f t="shared" si="8"/>
        <v>32.608975000000001</v>
      </c>
      <c r="I402" s="19"/>
      <c r="J402" s="19"/>
    </row>
    <row r="403" spans="1:10" ht="67.5" x14ac:dyDescent="0.2">
      <c r="A403" s="16" t="s">
        <v>44</v>
      </c>
      <c r="B403" s="17" t="s">
        <v>1022</v>
      </c>
      <c r="C403" s="17" t="s">
        <v>420</v>
      </c>
      <c r="D403" s="17" t="s">
        <v>427</v>
      </c>
      <c r="E403" s="16" t="s">
        <v>27</v>
      </c>
      <c r="F403" s="18" t="s">
        <v>748</v>
      </c>
      <c r="G403" s="19">
        <v>12.755015</v>
      </c>
      <c r="H403" s="19">
        <f t="shared" si="8"/>
        <v>191.32522499999999</v>
      </c>
      <c r="I403" s="19"/>
      <c r="J403" s="19"/>
    </row>
    <row r="404" spans="1:10" ht="67.5" x14ac:dyDescent="0.2">
      <c r="A404" s="16" t="s">
        <v>45</v>
      </c>
      <c r="B404" s="17" t="s">
        <v>1023</v>
      </c>
      <c r="C404" s="17" t="s">
        <v>420</v>
      </c>
      <c r="D404" s="17" t="s">
        <v>1024</v>
      </c>
      <c r="E404" s="16" t="s">
        <v>27</v>
      </c>
      <c r="F404" s="18" t="s">
        <v>463</v>
      </c>
      <c r="G404" s="19">
        <v>22.277989999999999</v>
      </c>
      <c r="H404" s="19">
        <f t="shared" si="8"/>
        <v>66.833969999999994</v>
      </c>
      <c r="I404" s="19"/>
      <c r="J404" s="19"/>
    </row>
    <row r="405" spans="1:10" ht="67.5" x14ac:dyDescent="0.2">
      <c r="A405" s="16" t="s">
        <v>46</v>
      </c>
      <c r="B405" s="17" t="s">
        <v>1025</v>
      </c>
      <c r="C405" s="17" t="s">
        <v>420</v>
      </c>
      <c r="D405" s="17" t="s">
        <v>436</v>
      </c>
      <c r="E405" s="16" t="s">
        <v>27</v>
      </c>
      <c r="F405" s="18" t="s">
        <v>1026</v>
      </c>
      <c r="G405" s="19">
        <v>10.487639999999999</v>
      </c>
      <c r="H405" s="19">
        <f t="shared" si="8"/>
        <v>26743.481999999996</v>
      </c>
      <c r="I405" s="19"/>
      <c r="J405" s="19"/>
    </row>
    <row r="406" spans="1:10" ht="67.5" x14ac:dyDescent="0.2">
      <c r="A406" s="16" t="s">
        <v>49</v>
      </c>
      <c r="B406" s="17" t="s">
        <v>1027</v>
      </c>
      <c r="C406" s="17" t="s">
        <v>420</v>
      </c>
      <c r="D406" s="17" t="s">
        <v>439</v>
      </c>
      <c r="E406" s="16" t="s">
        <v>27</v>
      </c>
      <c r="F406" s="18" t="s">
        <v>800</v>
      </c>
      <c r="G406" s="19">
        <v>11.559489999999998</v>
      </c>
      <c r="H406" s="19">
        <f t="shared" si="8"/>
        <v>924.75919999999985</v>
      </c>
      <c r="I406" s="19"/>
      <c r="J406" s="19"/>
    </row>
    <row r="407" spans="1:10" ht="67.5" x14ac:dyDescent="0.2">
      <c r="A407" s="16" t="s">
        <v>51</v>
      </c>
      <c r="B407" s="17" t="s">
        <v>1028</v>
      </c>
      <c r="C407" s="17" t="s">
        <v>420</v>
      </c>
      <c r="D407" s="17" t="s">
        <v>442</v>
      </c>
      <c r="E407" s="16" t="s">
        <v>27</v>
      </c>
      <c r="F407" s="18" t="s">
        <v>375</v>
      </c>
      <c r="G407" s="19">
        <v>12.919915</v>
      </c>
      <c r="H407" s="19">
        <f t="shared" si="8"/>
        <v>645.99574999999993</v>
      </c>
      <c r="I407" s="19"/>
      <c r="J407" s="19"/>
    </row>
    <row r="408" spans="1:10" ht="67.5" x14ac:dyDescent="0.2">
      <c r="A408" s="16" t="s">
        <v>52</v>
      </c>
      <c r="B408" s="17" t="s">
        <v>1029</v>
      </c>
      <c r="C408" s="17" t="s">
        <v>420</v>
      </c>
      <c r="D408" s="17" t="s">
        <v>445</v>
      </c>
      <c r="E408" s="16" t="s">
        <v>27</v>
      </c>
      <c r="F408" s="18" t="s">
        <v>626</v>
      </c>
      <c r="G408" s="19">
        <v>15.954075</v>
      </c>
      <c r="H408" s="19">
        <f t="shared" si="8"/>
        <v>478.62225000000001</v>
      </c>
      <c r="I408" s="19"/>
      <c r="J408" s="19"/>
    </row>
    <row r="409" spans="1:10" ht="67.5" x14ac:dyDescent="0.2">
      <c r="A409" s="16" t="s">
        <v>53</v>
      </c>
      <c r="B409" s="17" t="s">
        <v>1030</v>
      </c>
      <c r="C409" s="17" t="s">
        <v>420</v>
      </c>
      <c r="D409" s="17" t="s">
        <v>447</v>
      </c>
      <c r="E409" s="16" t="s">
        <v>27</v>
      </c>
      <c r="F409" s="18" t="s">
        <v>1031</v>
      </c>
      <c r="G409" s="19">
        <v>17.339234999999999</v>
      </c>
      <c r="H409" s="19">
        <f t="shared" si="8"/>
        <v>3641.2393499999998</v>
      </c>
      <c r="I409" s="19"/>
      <c r="J409" s="19"/>
    </row>
    <row r="410" spans="1:10" ht="67.5" x14ac:dyDescent="0.2">
      <c r="A410" s="16" t="s">
        <v>54</v>
      </c>
      <c r="B410" s="17" t="s">
        <v>1032</v>
      </c>
      <c r="C410" s="17" t="s">
        <v>420</v>
      </c>
      <c r="D410" s="17" t="s">
        <v>764</v>
      </c>
      <c r="E410" s="16" t="s">
        <v>27</v>
      </c>
      <c r="F410" s="18" t="s">
        <v>428</v>
      </c>
      <c r="G410" s="19">
        <v>29.987064999999994</v>
      </c>
      <c r="H410" s="19">
        <f t="shared" si="8"/>
        <v>299.87064999999996</v>
      </c>
      <c r="I410" s="19"/>
      <c r="J410" s="19"/>
    </row>
    <row r="411" spans="1:10" ht="67.5" x14ac:dyDescent="0.2">
      <c r="A411" s="16" t="s">
        <v>55</v>
      </c>
      <c r="B411" s="17" t="s">
        <v>1033</v>
      </c>
      <c r="C411" s="17" t="s">
        <v>420</v>
      </c>
      <c r="D411" s="17" t="s">
        <v>451</v>
      </c>
      <c r="E411" s="16" t="s">
        <v>27</v>
      </c>
      <c r="F411" s="18" t="s">
        <v>1034</v>
      </c>
      <c r="G411" s="19">
        <v>32.823345000000003</v>
      </c>
      <c r="H411" s="19">
        <f t="shared" si="8"/>
        <v>4135.7414700000008</v>
      </c>
      <c r="I411" s="19"/>
      <c r="J411" s="19"/>
    </row>
    <row r="412" spans="1:10" ht="56.25" x14ac:dyDescent="0.2">
      <c r="A412" s="16" t="s">
        <v>56</v>
      </c>
      <c r="B412" s="17" t="s">
        <v>1035</v>
      </c>
      <c r="C412" s="17" t="s">
        <v>420</v>
      </c>
      <c r="D412" s="17" t="s">
        <v>454</v>
      </c>
      <c r="E412" s="16" t="s">
        <v>27</v>
      </c>
      <c r="F412" s="18" t="s">
        <v>360</v>
      </c>
      <c r="G412" s="19">
        <v>17.471155</v>
      </c>
      <c r="H412" s="19">
        <f t="shared" si="8"/>
        <v>1747.1154999999999</v>
      </c>
      <c r="I412" s="19"/>
      <c r="J412" s="19"/>
    </row>
    <row r="413" spans="1:10" ht="56.25" x14ac:dyDescent="0.2">
      <c r="A413" s="16" t="s">
        <v>57</v>
      </c>
      <c r="B413" s="17" t="s">
        <v>1036</v>
      </c>
      <c r="C413" s="17" t="s">
        <v>420</v>
      </c>
      <c r="D413" s="17" t="s">
        <v>456</v>
      </c>
      <c r="E413" s="16" t="s">
        <v>27</v>
      </c>
      <c r="F413" s="18" t="s">
        <v>1037</v>
      </c>
      <c r="G413" s="19">
        <v>19.656079999999999</v>
      </c>
      <c r="H413" s="19">
        <f t="shared" si="8"/>
        <v>216.21688</v>
      </c>
      <c r="I413" s="19"/>
      <c r="J413" s="19"/>
    </row>
    <row r="414" spans="1:10" ht="56.25" x14ac:dyDescent="0.2">
      <c r="A414" s="16" t="s">
        <v>58</v>
      </c>
      <c r="B414" s="17" t="s">
        <v>1038</v>
      </c>
      <c r="C414" s="17" t="s">
        <v>420</v>
      </c>
      <c r="D414" s="17" t="s">
        <v>458</v>
      </c>
      <c r="E414" s="16" t="s">
        <v>27</v>
      </c>
      <c r="F414" s="18" t="s">
        <v>1037</v>
      </c>
      <c r="G414" s="19">
        <v>21.173159999999996</v>
      </c>
      <c r="H414" s="19">
        <f t="shared" si="8"/>
        <v>232.90475999999995</v>
      </c>
      <c r="I414" s="19"/>
      <c r="J414" s="19"/>
    </row>
    <row r="415" spans="1:10" ht="56.25" x14ac:dyDescent="0.2">
      <c r="A415" s="16" t="s">
        <v>59</v>
      </c>
      <c r="B415" s="17" t="s">
        <v>1039</v>
      </c>
      <c r="C415" s="17" t="s">
        <v>420</v>
      </c>
      <c r="D415" s="17" t="s">
        <v>460</v>
      </c>
      <c r="E415" s="16" t="s">
        <v>27</v>
      </c>
      <c r="F415" s="18" t="s">
        <v>469</v>
      </c>
      <c r="G415" s="19">
        <v>24.347485000000002</v>
      </c>
      <c r="H415" s="19">
        <f t="shared" si="8"/>
        <v>170.43239500000001</v>
      </c>
      <c r="I415" s="19"/>
      <c r="J415" s="19"/>
    </row>
    <row r="416" spans="1:10" ht="56.25" x14ac:dyDescent="0.2">
      <c r="A416" s="16" t="s">
        <v>60</v>
      </c>
      <c r="B416" s="17" t="s">
        <v>1040</v>
      </c>
      <c r="C416" s="17" t="s">
        <v>420</v>
      </c>
      <c r="D416" s="17" t="s">
        <v>462</v>
      </c>
      <c r="E416" s="16" t="s">
        <v>27</v>
      </c>
      <c r="F416" s="18" t="s">
        <v>1041</v>
      </c>
      <c r="G416" s="19">
        <v>27.727934999999999</v>
      </c>
      <c r="H416" s="19">
        <f t="shared" si="8"/>
        <v>1025.933595</v>
      </c>
      <c r="I416" s="19"/>
      <c r="J416" s="19"/>
    </row>
    <row r="417" spans="1:10" ht="56.25" x14ac:dyDescent="0.2">
      <c r="A417" s="16" t="s">
        <v>61</v>
      </c>
      <c r="B417" s="17" t="s">
        <v>1042</v>
      </c>
      <c r="C417" s="17" t="s">
        <v>420</v>
      </c>
      <c r="D417" s="17" t="s">
        <v>775</v>
      </c>
      <c r="E417" s="16" t="s">
        <v>27</v>
      </c>
      <c r="F417" s="18" t="s">
        <v>608</v>
      </c>
      <c r="G417" s="19">
        <v>27.727934999999999</v>
      </c>
      <c r="H417" s="19">
        <f t="shared" si="8"/>
        <v>27.727934999999999</v>
      </c>
      <c r="I417" s="19"/>
      <c r="J417" s="19"/>
    </row>
    <row r="418" spans="1:10" ht="56.25" x14ac:dyDescent="0.2">
      <c r="A418" s="16" t="s">
        <v>62</v>
      </c>
      <c r="B418" s="17" t="s">
        <v>1043</v>
      </c>
      <c r="C418" s="17" t="s">
        <v>420</v>
      </c>
      <c r="D418" s="17" t="s">
        <v>468</v>
      </c>
      <c r="E418" s="16" t="s">
        <v>27</v>
      </c>
      <c r="F418" s="18" t="s">
        <v>762</v>
      </c>
      <c r="G418" s="19">
        <v>27.727934999999999</v>
      </c>
      <c r="H418" s="19">
        <f t="shared" si="8"/>
        <v>332.73521999999997</v>
      </c>
      <c r="I418" s="19"/>
      <c r="J418" s="19"/>
    </row>
    <row r="419" spans="1:10" ht="101.25" x14ac:dyDescent="0.2">
      <c r="A419" s="16" t="s">
        <v>63</v>
      </c>
      <c r="B419" s="17" t="s">
        <v>1044</v>
      </c>
      <c r="C419" s="17" t="s">
        <v>471</v>
      </c>
      <c r="D419" s="17" t="s">
        <v>475</v>
      </c>
      <c r="E419" s="16" t="s">
        <v>27</v>
      </c>
      <c r="F419" s="18" t="s">
        <v>1045</v>
      </c>
      <c r="G419" s="19">
        <v>3.6855149999999997</v>
      </c>
      <c r="H419" s="19">
        <f t="shared" si="8"/>
        <v>5454.5621999999994</v>
      </c>
      <c r="I419" s="19"/>
      <c r="J419" s="19"/>
    </row>
    <row r="420" spans="1:10" ht="101.25" x14ac:dyDescent="0.2">
      <c r="A420" s="16" t="s">
        <v>64</v>
      </c>
      <c r="B420" s="17" t="s">
        <v>1046</v>
      </c>
      <c r="C420" s="17" t="s">
        <v>471</v>
      </c>
      <c r="D420" s="17" t="s">
        <v>481</v>
      </c>
      <c r="E420" s="16" t="s">
        <v>27</v>
      </c>
      <c r="F420" s="18" t="s">
        <v>1047</v>
      </c>
      <c r="G420" s="19">
        <v>4.2296849999999999</v>
      </c>
      <c r="H420" s="19">
        <f t="shared" si="8"/>
        <v>3637.5290999999997</v>
      </c>
      <c r="I420" s="19"/>
      <c r="J420" s="19"/>
    </row>
    <row r="421" spans="1:10" ht="101.25" x14ac:dyDescent="0.2">
      <c r="A421" s="16" t="s">
        <v>65</v>
      </c>
      <c r="B421" s="17" t="s">
        <v>1048</v>
      </c>
      <c r="C421" s="17" t="s">
        <v>471</v>
      </c>
      <c r="D421" s="17" t="s">
        <v>484</v>
      </c>
      <c r="E421" s="16" t="s">
        <v>27</v>
      </c>
      <c r="F421" s="18" t="s">
        <v>1049</v>
      </c>
      <c r="G421" s="19">
        <v>4.2296849999999999</v>
      </c>
      <c r="H421" s="19">
        <f t="shared" si="8"/>
        <v>752.88392999999996</v>
      </c>
      <c r="I421" s="19"/>
      <c r="J421" s="19"/>
    </row>
    <row r="422" spans="1:10" ht="101.25" x14ac:dyDescent="0.2">
      <c r="A422" s="16" t="s">
        <v>66</v>
      </c>
      <c r="B422" s="17" t="s">
        <v>1050</v>
      </c>
      <c r="C422" s="17" t="s">
        <v>471</v>
      </c>
      <c r="D422" s="17" t="s">
        <v>487</v>
      </c>
      <c r="E422" s="16" t="s">
        <v>27</v>
      </c>
      <c r="F422" s="18" t="s">
        <v>1051</v>
      </c>
      <c r="G422" s="19">
        <v>4.2791550000000003</v>
      </c>
      <c r="H422" s="19">
        <f t="shared" si="8"/>
        <v>325.21578</v>
      </c>
      <c r="I422" s="19"/>
      <c r="J422" s="19"/>
    </row>
    <row r="423" spans="1:10" ht="112.5" x14ac:dyDescent="0.2">
      <c r="A423" s="16" t="s">
        <v>67</v>
      </c>
      <c r="B423" s="17" t="s">
        <v>1052</v>
      </c>
      <c r="C423" s="17" t="s">
        <v>471</v>
      </c>
      <c r="D423" s="17" t="s">
        <v>1053</v>
      </c>
      <c r="E423" s="16" t="s">
        <v>27</v>
      </c>
      <c r="F423" s="18" t="s">
        <v>992</v>
      </c>
      <c r="G423" s="19">
        <v>5.3510049999999998</v>
      </c>
      <c r="H423" s="19">
        <f t="shared" si="8"/>
        <v>4280.8040000000001</v>
      </c>
      <c r="I423" s="19"/>
      <c r="J423" s="19"/>
    </row>
    <row r="424" spans="1:10" ht="112.5" x14ac:dyDescent="0.2">
      <c r="A424" s="16" t="s">
        <v>68</v>
      </c>
      <c r="B424" s="17" t="s">
        <v>1054</v>
      </c>
      <c r="C424" s="17" t="s">
        <v>471</v>
      </c>
      <c r="D424" s="17" t="s">
        <v>1055</v>
      </c>
      <c r="E424" s="16" t="s">
        <v>27</v>
      </c>
      <c r="F424" s="18" t="s">
        <v>1056</v>
      </c>
      <c r="G424" s="19">
        <v>6.1342799999999995</v>
      </c>
      <c r="H424" s="19">
        <f t="shared" si="8"/>
        <v>11409.760799999998</v>
      </c>
      <c r="I424" s="19"/>
      <c r="J424" s="19"/>
    </row>
    <row r="425" spans="1:10" ht="112.5" x14ac:dyDescent="0.2">
      <c r="A425" s="16" t="s">
        <v>69</v>
      </c>
      <c r="B425" s="17" t="s">
        <v>1057</v>
      </c>
      <c r="C425" s="17" t="s">
        <v>471</v>
      </c>
      <c r="D425" s="17" t="s">
        <v>804</v>
      </c>
      <c r="E425" s="16" t="s">
        <v>27</v>
      </c>
      <c r="F425" s="18" t="s">
        <v>1058</v>
      </c>
      <c r="G425" s="19">
        <v>6.2826899999999997</v>
      </c>
      <c r="H425" s="19">
        <f t="shared" si="8"/>
        <v>4536.1021799999999</v>
      </c>
      <c r="I425" s="19"/>
      <c r="J425" s="19"/>
    </row>
    <row r="426" spans="1:10" ht="112.5" x14ac:dyDescent="0.2">
      <c r="A426" s="16" t="s">
        <v>70</v>
      </c>
      <c r="B426" s="17" t="s">
        <v>1059</v>
      </c>
      <c r="C426" s="17" t="s">
        <v>471</v>
      </c>
      <c r="D426" s="17" t="s">
        <v>492</v>
      </c>
      <c r="E426" s="16" t="s">
        <v>27</v>
      </c>
      <c r="F426" s="18" t="s">
        <v>1060</v>
      </c>
      <c r="G426" s="19">
        <v>7.3050699999999988</v>
      </c>
      <c r="H426" s="19">
        <f t="shared" si="8"/>
        <v>935.04895999999985</v>
      </c>
      <c r="I426" s="19"/>
      <c r="J426" s="19"/>
    </row>
    <row r="427" spans="1:10" ht="112.5" x14ac:dyDescent="0.2">
      <c r="A427" s="16" t="s">
        <v>71</v>
      </c>
      <c r="B427" s="17" t="s">
        <v>1061</v>
      </c>
      <c r="C427" s="17" t="s">
        <v>471</v>
      </c>
      <c r="D427" s="17" t="s">
        <v>498</v>
      </c>
      <c r="E427" s="16" t="s">
        <v>27</v>
      </c>
      <c r="F427" s="18" t="s">
        <v>1062</v>
      </c>
      <c r="G427" s="19">
        <v>10.784459999999999</v>
      </c>
      <c r="H427" s="19">
        <f t="shared" si="8"/>
        <v>16230.612299999999</v>
      </c>
      <c r="I427" s="19"/>
      <c r="J427" s="19"/>
    </row>
    <row r="428" spans="1:10" ht="78.75" x14ac:dyDescent="0.2">
      <c r="A428" s="16" t="s">
        <v>72</v>
      </c>
      <c r="B428" s="17" t="s">
        <v>1063</v>
      </c>
      <c r="C428" s="17" t="s">
        <v>501</v>
      </c>
      <c r="D428" s="17" t="s">
        <v>504</v>
      </c>
      <c r="E428" s="16" t="s">
        <v>28</v>
      </c>
      <c r="F428" s="18" t="s">
        <v>66</v>
      </c>
      <c r="G428" s="19">
        <v>47.952919999999999</v>
      </c>
      <c r="H428" s="19">
        <f t="shared" si="8"/>
        <v>1918.1168</v>
      </c>
      <c r="I428" s="19"/>
      <c r="J428" s="19"/>
    </row>
    <row r="429" spans="1:10" ht="78.75" x14ac:dyDescent="0.2">
      <c r="A429" s="16" t="s">
        <v>73</v>
      </c>
      <c r="B429" s="17" t="s">
        <v>1064</v>
      </c>
      <c r="C429" s="17" t="s">
        <v>501</v>
      </c>
      <c r="D429" s="17" t="s">
        <v>506</v>
      </c>
      <c r="E429" s="16" t="s">
        <v>28</v>
      </c>
      <c r="F429" s="18" t="s">
        <v>7</v>
      </c>
      <c r="G429" s="19">
        <v>59.364000000000004</v>
      </c>
      <c r="H429" s="19">
        <f t="shared" si="8"/>
        <v>118.72800000000001</v>
      </c>
      <c r="I429" s="19"/>
      <c r="J429" s="19"/>
    </row>
    <row r="430" spans="1:10" ht="78.75" x14ac:dyDescent="0.2">
      <c r="A430" s="16" t="s">
        <v>74</v>
      </c>
      <c r="B430" s="17" t="s">
        <v>1065</v>
      </c>
      <c r="C430" s="17" t="s">
        <v>501</v>
      </c>
      <c r="D430" s="17" t="s">
        <v>508</v>
      </c>
      <c r="E430" s="16" t="s">
        <v>28</v>
      </c>
      <c r="F430" s="18" t="s">
        <v>70</v>
      </c>
      <c r="G430" s="19">
        <v>82.50771499999999</v>
      </c>
      <c r="H430" s="19">
        <f t="shared" si="8"/>
        <v>3630.3394599999997</v>
      </c>
      <c r="I430" s="19"/>
      <c r="J430" s="19"/>
    </row>
    <row r="431" spans="1:10" ht="78.75" x14ac:dyDescent="0.2">
      <c r="A431" s="16" t="s">
        <v>75</v>
      </c>
      <c r="B431" s="17" t="s">
        <v>1066</v>
      </c>
      <c r="C431" s="17" t="s">
        <v>501</v>
      </c>
      <c r="D431" s="17" t="s">
        <v>819</v>
      </c>
      <c r="E431" s="16" t="s">
        <v>28</v>
      </c>
      <c r="F431" s="18" t="s">
        <v>34</v>
      </c>
      <c r="G431" s="19">
        <v>99.508904999999999</v>
      </c>
      <c r="H431" s="19">
        <f t="shared" si="8"/>
        <v>1194.1068599999999</v>
      </c>
      <c r="I431" s="19"/>
      <c r="J431" s="19"/>
    </row>
    <row r="432" spans="1:10" ht="78.75" x14ac:dyDescent="0.2">
      <c r="A432" s="16" t="s">
        <v>76</v>
      </c>
      <c r="B432" s="17" t="s">
        <v>1067</v>
      </c>
      <c r="C432" s="17" t="s">
        <v>501</v>
      </c>
      <c r="D432" s="17" t="s">
        <v>510</v>
      </c>
      <c r="E432" s="16" t="s">
        <v>28</v>
      </c>
      <c r="F432" s="18" t="s">
        <v>7</v>
      </c>
      <c r="G432" s="19">
        <v>111.05190499999998</v>
      </c>
      <c r="H432" s="19">
        <f t="shared" si="8"/>
        <v>222.10380999999995</v>
      </c>
      <c r="I432" s="19"/>
      <c r="J432" s="19"/>
    </row>
    <row r="433" spans="1:10" ht="78.75" x14ac:dyDescent="0.2">
      <c r="A433" s="16" t="s">
        <v>77</v>
      </c>
      <c r="B433" s="17" t="s">
        <v>1068</v>
      </c>
      <c r="C433" s="17" t="s">
        <v>501</v>
      </c>
      <c r="D433" s="17" t="s">
        <v>512</v>
      </c>
      <c r="E433" s="16" t="s">
        <v>28</v>
      </c>
      <c r="F433" s="18" t="s">
        <v>49</v>
      </c>
      <c r="G433" s="19">
        <v>132.91764500000002</v>
      </c>
      <c r="H433" s="19">
        <f t="shared" si="8"/>
        <v>3190.0234800000007</v>
      </c>
      <c r="I433" s="19"/>
      <c r="J433" s="19"/>
    </row>
    <row r="434" spans="1:10" ht="101.25" x14ac:dyDescent="0.2">
      <c r="A434" s="16" t="s">
        <v>78</v>
      </c>
      <c r="B434" s="17" t="s">
        <v>1069</v>
      </c>
      <c r="C434" s="17" t="s">
        <v>514</v>
      </c>
      <c r="D434" s="17" t="s">
        <v>1070</v>
      </c>
      <c r="E434" s="16" t="s">
        <v>27</v>
      </c>
      <c r="F434" s="18" t="s">
        <v>1071</v>
      </c>
      <c r="G434" s="19">
        <v>2.58893</v>
      </c>
      <c r="H434" s="19">
        <f t="shared" si="8"/>
        <v>6161.6534000000001</v>
      </c>
      <c r="I434" s="19"/>
      <c r="J434" s="19"/>
    </row>
    <row r="435" spans="1:10" ht="112.5" x14ac:dyDescent="0.2">
      <c r="A435" s="16" t="s">
        <v>79</v>
      </c>
      <c r="B435" s="17" t="s">
        <v>1072</v>
      </c>
      <c r="C435" s="17" t="s">
        <v>514</v>
      </c>
      <c r="D435" s="17" t="s">
        <v>1073</v>
      </c>
      <c r="E435" s="16" t="s">
        <v>27</v>
      </c>
      <c r="F435" s="18" t="s">
        <v>1074</v>
      </c>
      <c r="G435" s="19">
        <v>4.1472350000000002</v>
      </c>
      <c r="H435" s="19">
        <f t="shared" si="8"/>
        <v>3587.358275</v>
      </c>
      <c r="I435" s="19"/>
      <c r="J435" s="19"/>
    </row>
    <row r="436" spans="1:10" ht="112.5" x14ac:dyDescent="0.2">
      <c r="A436" s="16" t="s">
        <v>80</v>
      </c>
      <c r="B436" s="17" t="s">
        <v>1075</v>
      </c>
      <c r="C436" s="17" t="s">
        <v>514</v>
      </c>
      <c r="D436" s="17" t="s">
        <v>828</v>
      </c>
      <c r="E436" s="16" t="s">
        <v>27</v>
      </c>
      <c r="F436" s="18" t="s">
        <v>1076</v>
      </c>
      <c r="G436" s="19">
        <v>4.2214400000000003</v>
      </c>
      <c r="H436" s="19">
        <f t="shared" si="8"/>
        <v>2279.5776000000001</v>
      </c>
      <c r="I436" s="19"/>
      <c r="J436" s="19"/>
    </row>
    <row r="437" spans="1:10" ht="67.5" x14ac:dyDescent="0.2">
      <c r="A437" s="16" t="s">
        <v>81</v>
      </c>
      <c r="B437" s="17" t="s">
        <v>1077</v>
      </c>
      <c r="C437" s="17" t="s">
        <v>522</v>
      </c>
      <c r="D437" s="17" t="s">
        <v>523</v>
      </c>
      <c r="E437" s="16" t="s">
        <v>28</v>
      </c>
      <c r="F437" s="18" t="s">
        <v>126</v>
      </c>
      <c r="G437" s="19">
        <v>48.571294999999999</v>
      </c>
      <c r="H437" s="19">
        <f t="shared" si="8"/>
        <v>4857.1295</v>
      </c>
      <c r="I437" s="19"/>
      <c r="J437" s="19"/>
    </row>
    <row r="438" spans="1:10" ht="67.5" x14ac:dyDescent="0.2">
      <c r="A438" s="16" t="s">
        <v>82</v>
      </c>
      <c r="B438" s="17" t="s">
        <v>1078</v>
      </c>
      <c r="C438" s="17" t="s">
        <v>522</v>
      </c>
      <c r="D438" s="17" t="s">
        <v>525</v>
      </c>
      <c r="E438" s="16" t="s">
        <v>28</v>
      </c>
      <c r="F438" s="18" t="s">
        <v>36</v>
      </c>
      <c r="G438" s="19">
        <v>77.437039999999996</v>
      </c>
      <c r="H438" s="19">
        <f t="shared" si="8"/>
        <v>1084.1185599999999</v>
      </c>
      <c r="I438" s="19"/>
      <c r="J438" s="19"/>
    </row>
    <row r="439" spans="1:10" ht="67.5" x14ac:dyDescent="0.2">
      <c r="A439" s="16" t="s">
        <v>83</v>
      </c>
      <c r="B439" s="17" t="s">
        <v>1079</v>
      </c>
      <c r="C439" s="17" t="s">
        <v>522</v>
      </c>
      <c r="D439" s="17" t="s">
        <v>838</v>
      </c>
      <c r="E439" s="16" t="s">
        <v>28</v>
      </c>
      <c r="F439" s="18" t="s">
        <v>32</v>
      </c>
      <c r="G439" s="19">
        <v>106.88817999999998</v>
      </c>
      <c r="H439" s="19">
        <f t="shared" si="8"/>
        <v>1068.8817999999997</v>
      </c>
      <c r="I439" s="19"/>
      <c r="J439" s="19"/>
    </row>
    <row r="440" spans="1:10" ht="56.25" x14ac:dyDescent="0.2">
      <c r="A440" s="16" t="s">
        <v>84</v>
      </c>
      <c r="B440" s="17" t="s">
        <v>1080</v>
      </c>
      <c r="C440" s="17" t="s">
        <v>527</v>
      </c>
      <c r="D440" s="17" t="s">
        <v>528</v>
      </c>
      <c r="E440" s="16" t="s">
        <v>27</v>
      </c>
      <c r="F440" s="18" t="s">
        <v>1081</v>
      </c>
      <c r="G440" s="19">
        <v>0.80801000000000001</v>
      </c>
      <c r="H440" s="19">
        <f t="shared" si="8"/>
        <v>1777.6220000000001</v>
      </c>
      <c r="I440" s="19"/>
      <c r="J440" s="19"/>
    </row>
    <row r="441" spans="1:10" ht="67.5" x14ac:dyDescent="0.2">
      <c r="A441" s="16" t="s">
        <v>85</v>
      </c>
      <c r="B441" s="17" t="s">
        <v>1082</v>
      </c>
      <c r="C441" s="17" t="s">
        <v>402</v>
      </c>
      <c r="D441" s="17" t="s">
        <v>531</v>
      </c>
      <c r="E441" s="16" t="s">
        <v>6</v>
      </c>
      <c r="F441" s="18" t="s">
        <v>5</v>
      </c>
      <c r="G441" s="19">
        <v>137.27924999999999</v>
      </c>
      <c r="H441" s="19">
        <f t="shared" si="8"/>
        <v>137.27924999999999</v>
      </c>
      <c r="I441" s="19"/>
      <c r="J441" s="19"/>
    </row>
    <row r="442" spans="1:10" ht="67.5" x14ac:dyDescent="0.2">
      <c r="A442" s="16" t="s">
        <v>86</v>
      </c>
      <c r="B442" s="17" t="s">
        <v>1083</v>
      </c>
      <c r="C442" s="17" t="s">
        <v>402</v>
      </c>
      <c r="D442" s="17" t="s">
        <v>652</v>
      </c>
      <c r="E442" s="16" t="s">
        <v>6</v>
      </c>
      <c r="F442" s="18" t="s">
        <v>5</v>
      </c>
      <c r="G442" s="19">
        <v>137.27924999999999</v>
      </c>
      <c r="H442" s="19">
        <f t="shared" si="8"/>
        <v>137.27924999999999</v>
      </c>
      <c r="I442" s="19"/>
      <c r="J442" s="19"/>
    </row>
    <row r="443" spans="1:10" ht="67.5" x14ac:dyDescent="0.2">
      <c r="A443" s="16" t="s">
        <v>87</v>
      </c>
      <c r="B443" s="17" t="s">
        <v>1084</v>
      </c>
      <c r="C443" s="17" t="s">
        <v>402</v>
      </c>
      <c r="D443" s="17" t="s">
        <v>533</v>
      </c>
      <c r="E443" s="16" t="s">
        <v>6</v>
      </c>
      <c r="F443" s="18" t="s">
        <v>5</v>
      </c>
      <c r="G443" s="19">
        <v>137.27924999999999</v>
      </c>
      <c r="H443" s="19">
        <f t="shared" si="8"/>
        <v>137.27924999999999</v>
      </c>
      <c r="I443" s="19"/>
      <c r="J443" s="19"/>
    </row>
    <row r="444" spans="1:10" ht="67.5" x14ac:dyDescent="0.2">
      <c r="A444" s="16" t="s">
        <v>88</v>
      </c>
      <c r="B444" s="17" t="s">
        <v>1085</v>
      </c>
      <c r="C444" s="17" t="s">
        <v>402</v>
      </c>
      <c r="D444" s="17" t="s">
        <v>535</v>
      </c>
      <c r="E444" s="16" t="s">
        <v>6</v>
      </c>
      <c r="F444" s="18" t="s">
        <v>5</v>
      </c>
      <c r="G444" s="19">
        <v>137.27924999999999</v>
      </c>
      <c r="H444" s="19">
        <f t="shared" si="8"/>
        <v>137.27924999999999</v>
      </c>
      <c r="I444" s="19"/>
      <c r="J444" s="19"/>
    </row>
    <row r="445" spans="1:10" ht="56.25" x14ac:dyDescent="0.2">
      <c r="A445" s="16" t="s">
        <v>89</v>
      </c>
      <c r="B445" s="17" t="s">
        <v>1086</v>
      </c>
      <c r="C445" s="17" t="s">
        <v>537</v>
      </c>
      <c r="D445" s="17" t="s">
        <v>1087</v>
      </c>
      <c r="E445" s="16" t="s">
        <v>139</v>
      </c>
      <c r="F445" s="18" t="s">
        <v>58</v>
      </c>
      <c r="G445" s="19">
        <v>25.031819999999996</v>
      </c>
      <c r="H445" s="19">
        <f t="shared" si="8"/>
        <v>801.01823999999988</v>
      </c>
      <c r="I445" s="19"/>
      <c r="J445" s="19"/>
    </row>
    <row r="446" spans="1:10" ht="56.25" x14ac:dyDescent="0.2">
      <c r="A446" s="16" t="s">
        <v>90</v>
      </c>
      <c r="B446" s="17" t="s">
        <v>1088</v>
      </c>
      <c r="C446" s="17" t="s">
        <v>537</v>
      </c>
      <c r="D446" s="17" t="s">
        <v>1089</v>
      </c>
      <c r="E446" s="16" t="s">
        <v>139</v>
      </c>
      <c r="F446" s="18" t="s">
        <v>52</v>
      </c>
      <c r="G446" s="19">
        <v>25.031819999999996</v>
      </c>
      <c r="H446" s="19">
        <f t="shared" si="8"/>
        <v>650.82731999999987</v>
      </c>
      <c r="I446" s="19"/>
      <c r="J446" s="19"/>
    </row>
    <row r="447" spans="1:10" ht="45" x14ac:dyDescent="0.2">
      <c r="A447" s="16" t="s">
        <v>91</v>
      </c>
      <c r="B447" s="17" t="s">
        <v>1090</v>
      </c>
      <c r="C447" s="17" t="s">
        <v>544</v>
      </c>
      <c r="D447" s="17" t="s">
        <v>545</v>
      </c>
      <c r="E447" s="16" t="s">
        <v>28</v>
      </c>
      <c r="F447" s="18" t="s">
        <v>84</v>
      </c>
      <c r="G447" s="19">
        <v>4.7985899999999999</v>
      </c>
      <c r="H447" s="19">
        <f t="shared" ref="H447:H460" si="9">G447*F447</f>
        <v>278.31822</v>
      </c>
      <c r="I447" s="19"/>
      <c r="J447" s="19"/>
    </row>
    <row r="448" spans="1:10" ht="45" x14ac:dyDescent="0.2">
      <c r="A448" s="16" t="s">
        <v>92</v>
      </c>
      <c r="B448" s="17" t="s">
        <v>1091</v>
      </c>
      <c r="C448" s="17" t="s">
        <v>547</v>
      </c>
      <c r="D448" s="17" t="s">
        <v>548</v>
      </c>
      <c r="E448" s="16" t="s">
        <v>28</v>
      </c>
      <c r="F448" s="18" t="s">
        <v>120</v>
      </c>
      <c r="G448" s="19">
        <v>39.62547</v>
      </c>
      <c r="H448" s="19">
        <f t="shared" si="9"/>
        <v>3724.7941799999999</v>
      </c>
      <c r="I448" s="19"/>
      <c r="J448" s="19"/>
    </row>
    <row r="449" spans="1:10" ht="45" x14ac:dyDescent="0.2">
      <c r="A449" s="16" t="s">
        <v>93</v>
      </c>
      <c r="B449" s="17" t="s">
        <v>1092</v>
      </c>
      <c r="C449" s="17" t="s">
        <v>550</v>
      </c>
      <c r="D449" s="17" t="s">
        <v>551</v>
      </c>
      <c r="E449" s="16" t="s">
        <v>6</v>
      </c>
      <c r="F449" s="18" t="s">
        <v>70</v>
      </c>
      <c r="G449" s="19">
        <v>873.42583000000002</v>
      </c>
      <c r="H449" s="19">
        <f t="shared" si="9"/>
        <v>38430.736519999999</v>
      </c>
      <c r="I449" s="19"/>
      <c r="J449" s="19"/>
    </row>
    <row r="450" spans="1:10" ht="45" x14ac:dyDescent="0.2">
      <c r="A450" s="16" t="s">
        <v>94</v>
      </c>
      <c r="B450" s="17" t="s">
        <v>1093</v>
      </c>
      <c r="C450" s="17" t="s">
        <v>547</v>
      </c>
      <c r="D450" s="17" t="s">
        <v>871</v>
      </c>
      <c r="E450" s="16" t="s">
        <v>28</v>
      </c>
      <c r="F450" s="18" t="s">
        <v>33</v>
      </c>
      <c r="G450" s="19">
        <v>39.62547</v>
      </c>
      <c r="H450" s="19">
        <f t="shared" si="9"/>
        <v>435.88017000000002</v>
      </c>
      <c r="I450" s="19"/>
      <c r="J450" s="19"/>
    </row>
    <row r="451" spans="1:10" ht="45" x14ac:dyDescent="0.2">
      <c r="A451" s="16" t="s">
        <v>95</v>
      </c>
      <c r="B451" s="17" t="s">
        <v>1094</v>
      </c>
      <c r="C451" s="17" t="s">
        <v>547</v>
      </c>
      <c r="D451" s="17" t="s">
        <v>1095</v>
      </c>
      <c r="E451" s="16" t="s">
        <v>28</v>
      </c>
      <c r="F451" s="18" t="s">
        <v>33</v>
      </c>
      <c r="G451" s="19">
        <v>39.62547</v>
      </c>
      <c r="H451" s="19">
        <f t="shared" si="9"/>
        <v>435.88017000000002</v>
      </c>
      <c r="I451" s="19"/>
      <c r="J451" s="19"/>
    </row>
    <row r="452" spans="1:10" ht="22.5" x14ac:dyDescent="0.2">
      <c r="A452" s="16" t="s">
        <v>96</v>
      </c>
      <c r="B452" s="17" t="s">
        <v>1096</v>
      </c>
      <c r="C452" s="17" t="s">
        <v>550</v>
      </c>
      <c r="D452" s="17" t="s">
        <v>553</v>
      </c>
      <c r="E452" s="16" t="s">
        <v>6</v>
      </c>
      <c r="F452" s="18" t="s">
        <v>33</v>
      </c>
      <c r="G452" s="19">
        <v>788.32918499999994</v>
      </c>
      <c r="H452" s="19">
        <f t="shared" si="9"/>
        <v>8671.6210350000001</v>
      </c>
      <c r="I452" s="19"/>
      <c r="J452" s="19"/>
    </row>
    <row r="453" spans="1:10" ht="22.5" x14ac:dyDescent="0.2">
      <c r="A453" s="16" t="s">
        <v>97</v>
      </c>
      <c r="B453" s="17" t="s">
        <v>1097</v>
      </c>
      <c r="C453" s="17" t="s">
        <v>550</v>
      </c>
      <c r="D453" s="17" t="s">
        <v>874</v>
      </c>
      <c r="E453" s="16" t="s">
        <v>6</v>
      </c>
      <c r="F453" s="18" t="s">
        <v>33</v>
      </c>
      <c r="G453" s="19">
        <v>644.96512500000006</v>
      </c>
      <c r="H453" s="19">
        <f t="shared" si="9"/>
        <v>7094.6163750000005</v>
      </c>
      <c r="I453" s="19"/>
      <c r="J453" s="19"/>
    </row>
    <row r="454" spans="1:10" ht="56.25" x14ac:dyDescent="0.2">
      <c r="A454" s="16" t="s">
        <v>98</v>
      </c>
      <c r="B454" s="17" t="s">
        <v>1098</v>
      </c>
      <c r="C454" s="17" t="s">
        <v>412</v>
      </c>
      <c r="D454" s="17" t="s">
        <v>555</v>
      </c>
      <c r="E454" s="16" t="s">
        <v>9</v>
      </c>
      <c r="F454" s="18" t="s">
        <v>1099</v>
      </c>
      <c r="G454" s="19">
        <v>6632.0718749999996</v>
      </c>
      <c r="H454" s="19">
        <f t="shared" si="9"/>
        <v>55908.365906249994</v>
      </c>
      <c r="I454" s="19"/>
      <c r="J454" s="19"/>
    </row>
    <row r="455" spans="1:10" ht="67.5" x14ac:dyDescent="0.2">
      <c r="A455" s="16" t="s">
        <v>99</v>
      </c>
      <c r="B455" s="17" t="s">
        <v>1100</v>
      </c>
      <c r="C455" s="17" t="s">
        <v>412</v>
      </c>
      <c r="D455" s="17" t="s">
        <v>878</v>
      </c>
      <c r="E455" s="16" t="s">
        <v>9</v>
      </c>
      <c r="F455" s="18" t="s">
        <v>1101</v>
      </c>
      <c r="G455" s="19">
        <v>8002.4320999999982</v>
      </c>
      <c r="H455" s="19">
        <f t="shared" si="9"/>
        <v>13123.988643999995</v>
      </c>
      <c r="I455" s="19"/>
      <c r="J455" s="19"/>
    </row>
    <row r="456" spans="1:10" ht="67.5" x14ac:dyDescent="0.2">
      <c r="A456" s="16" t="s">
        <v>100</v>
      </c>
      <c r="B456" s="17" t="s">
        <v>1102</v>
      </c>
      <c r="C456" s="17" t="s">
        <v>561</v>
      </c>
      <c r="D456" s="17" t="s">
        <v>562</v>
      </c>
      <c r="E456" s="16" t="s">
        <v>6</v>
      </c>
      <c r="F456" s="18" t="s">
        <v>33</v>
      </c>
      <c r="G456" s="19">
        <v>172.46066499999998</v>
      </c>
      <c r="H456" s="19">
        <f t="shared" si="9"/>
        <v>1897.0673149999998</v>
      </c>
      <c r="I456" s="19"/>
      <c r="J456" s="19"/>
    </row>
    <row r="457" spans="1:10" ht="67.5" x14ac:dyDescent="0.2">
      <c r="A457" s="16" t="s">
        <v>101</v>
      </c>
      <c r="B457" s="17" t="s">
        <v>1103</v>
      </c>
      <c r="C457" s="17" t="s">
        <v>561</v>
      </c>
      <c r="D457" s="17" t="s">
        <v>564</v>
      </c>
      <c r="E457" s="16" t="s">
        <v>6</v>
      </c>
      <c r="F457" s="18" t="s">
        <v>5</v>
      </c>
      <c r="G457" s="19">
        <v>383.02972</v>
      </c>
      <c r="H457" s="19">
        <f t="shared" si="9"/>
        <v>383.02972</v>
      </c>
      <c r="I457" s="19"/>
      <c r="J457" s="19"/>
    </row>
    <row r="458" spans="1:10" ht="67.5" x14ac:dyDescent="0.2">
      <c r="A458" s="16" t="s">
        <v>102</v>
      </c>
      <c r="B458" s="17" t="s">
        <v>1104</v>
      </c>
      <c r="C458" s="17" t="s">
        <v>561</v>
      </c>
      <c r="D458" s="17" t="s">
        <v>883</v>
      </c>
      <c r="E458" s="16" t="s">
        <v>6</v>
      </c>
      <c r="F458" s="18" t="s">
        <v>31</v>
      </c>
      <c r="G458" s="19">
        <v>444.06745500000005</v>
      </c>
      <c r="H458" s="19">
        <f t="shared" si="9"/>
        <v>3996.6070950000003</v>
      </c>
      <c r="I458" s="19"/>
      <c r="J458" s="19"/>
    </row>
    <row r="459" spans="1:10" ht="67.5" x14ac:dyDescent="0.2">
      <c r="A459" s="16" t="s">
        <v>103</v>
      </c>
      <c r="B459" s="17" t="s">
        <v>1105</v>
      </c>
      <c r="C459" s="17" t="s">
        <v>561</v>
      </c>
      <c r="D459" s="17" t="s">
        <v>1106</v>
      </c>
      <c r="E459" s="16" t="s">
        <v>6</v>
      </c>
      <c r="F459" s="18" t="s">
        <v>5</v>
      </c>
      <c r="G459" s="19">
        <v>512.05572499999994</v>
      </c>
      <c r="H459" s="19">
        <f t="shared" si="9"/>
        <v>512.05572499999994</v>
      </c>
      <c r="I459" s="19"/>
      <c r="J459" s="19"/>
    </row>
    <row r="460" spans="1:10" ht="33.75" x14ac:dyDescent="0.2">
      <c r="A460" s="16" t="s">
        <v>104</v>
      </c>
      <c r="B460" s="17" t="s">
        <v>1107</v>
      </c>
      <c r="C460" s="17" t="s">
        <v>561</v>
      </c>
      <c r="D460" s="17" t="s">
        <v>566</v>
      </c>
      <c r="E460" s="16" t="s">
        <v>6</v>
      </c>
      <c r="F460" s="18" t="s">
        <v>45</v>
      </c>
      <c r="G460" s="19">
        <v>1024.202145</v>
      </c>
      <c r="H460" s="19">
        <f t="shared" si="9"/>
        <v>22532.447189999999</v>
      </c>
      <c r="I460" s="19"/>
      <c r="J460" s="19"/>
    </row>
    <row r="461" spans="1:10" ht="22.5" x14ac:dyDescent="0.2">
      <c r="A461" s="36"/>
      <c r="B461" s="14"/>
      <c r="C461" s="26" t="s">
        <v>1108</v>
      </c>
      <c r="D461" s="14"/>
      <c r="E461" s="14"/>
      <c r="F461" s="15"/>
      <c r="G461" s="15"/>
      <c r="H461" s="15"/>
      <c r="I461" s="15"/>
      <c r="J461" s="15"/>
    </row>
    <row r="462" spans="1:10" ht="67.5" x14ac:dyDescent="0.2">
      <c r="A462" s="16" t="s">
        <v>5</v>
      </c>
      <c r="B462" s="17" t="s">
        <v>1109</v>
      </c>
      <c r="C462" s="17" t="s">
        <v>358</v>
      </c>
      <c r="D462" s="17" t="s">
        <v>359</v>
      </c>
      <c r="E462" s="16" t="s">
        <v>27</v>
      </c>
      <c r="F462" s="18" t="s">
        <v>762</v>
      </c>
      <c r="G462" s="19">
        <v>8.3027149999999992</v>
      </c>
      <c r="H462" s="19">
        <f t="shared" ref="H462:H482" si="10">G462*F462</f>
        <v>99.63257999999999</v>
      </c>
      <c r="I462" s="19"/>
      <c r="J462" s="19"/>
    </row>
    <row r="463" spans="1:10" ht="67.5" x14ac:dyDescent="0.2">
      <c r="A463" s="16" t="s">
        <v>7</v>
      </c>
      <c r="B463" s="17" t="s">
        <v>1110</v>
      </c>
      <c r="C463" s="17" t="s">
        <v>358</v>
      </c>
      <c r="D463" s="17" t="s">
        <v>362</v>
      </c>
      <c r="E463" s="16" t="s">
        <v>27</v>
      </c>
      <c r="F463" s="18" t="s">
        <v>499</v>
      </c>
      <c r="G463" s="19">
        <v>1.5500599999999998</v>
      </c>
      <c r="H463" s="19">
        <f t="shared" si="10"/>
        <v>173.60671999999997</v>
      </c>
      <c r="I463" s="19"/>
      <c r="J463" s="19"/>
    </row>
    <row r="464" spans="1:10" ht="22.5" x14ac:dyDescent="0.2">
      <c r="A464" s="16" t="s">
        <v>8</v>
      </c>
      <c r="B464" s="17" t="s">
        <v>1111</v>
      </c>
      <c r="C464" s="17" t="s">
        <v>365</v>
      </c>
      <c r="D464" s="17" t="s">
        <v>366</v>
      </c>
      <c r="E464" s="16" t="s">
        <v>367</v>
      </c>
      <c r="F464" s="18" t="s">
        <v>897</v>
      </c>
      <c r="G464" s="19">
        <v>84.181449999999984</v>
      </c>
      <c r="H464" s="19">
        <f t="shared" si="10"/>
        <v>50.508869999999987</v>
      </c>
      <c r="I464" s="19"/>
      <c r="J464" s="19"/>
    </row>
    <row r="465" spans="1:10" ht="67.5" x14ac:dyDescent="0.2">
      <c r="A465" s="16" t="s">
        <v>10</v>
      </c>
      <c r="B465" s="17" t="s">
        <v>1112</v>
      </c>
      <c r="C465" s="17" t="s">
        <v>370</v>
      </c>
      <c r="D465" s="17" t="s">
        <v>371</v>
      </c>
      <c r="E465" s="16" t="s">
        <v>27</v>
      </c>
      <c r="F465" s="18" t="s">
        <v>1113</v>
      </c>
      <c r="G465" s="19">
        <v>20.488825000000002</v>
      </c>
      <c r="H465" s="19">
        <f t="shared" si="10"/>
        <v>2151.3266250000001</v>
      </c>
      <c r="I465" s="19"/>
      <c r="J465" s="19"/>
    </row>
    <row r="466" spans="1:10" ht="45" x14ac:dyDescent="0.2">
      <c r="A466" s="16" t="s">
        <v>11</v>
      </c>
      <c r="B466" s="17" t="s">
        <v>1114</v>
      </c>
      <c r="C466" s="17" t="s">
        <v>377</v>
      </c>
      <c r="D466" s="17" t="s">
        <v>378</v>
      </c>
      <c r="E466" s="16" t="s">
        <v>379</v>
      </c>
      <c r="F466" s="18" t="s">
        <v>12</v>
      </c>
      <c r="G466" s="19">
        <v>197.30285000000001</v>
      </c>
      <c r="H466" s="19">
        <f t="shared" si="10"/>
        <v>1183.8171</v>
      </c>
      <c r="I466" s="19"/>
      <c r="J466" s="19"/>
    </row>
    <row r="467" spans="1:10" ht="22.5" x14ac:dyDescent="0.2">
      <c r="A467" s="16" t="s">
        <v>12</v>
      </c>
      <c r="B467" s="17" t="s">
        <v>1115</v>
      </c>
      <c r="C467" s="17" t="s">
        <v>383</v>
      </c>
      <c r="D467" s="17" t="s">
        <v>384</v>
      </c>
      <c r="E467" s="16" t="s">
        <v>385</v>
      </c>
      <c r="F467" s="18" t="s">
        <v>32</v>
      </c>
      <c r="G467" s="19">
        <v>26.169629999999998</v>
      </c>
      <c r="H467" s="19">
        <f t="shared" si="10"/>
        <v>261.69629999999995</v>
      </c>
      <c r="I467" s="19"/>
      <c r="J467" s="19"/>
    </row>
    <row r="468" spans="1:10" ht="45" x14ac:dyDescent="0.2">
      <c r="A468" s="16" t="s">
        <v>29</v>
      </c>
      <c r="B468" s="17" t="s">
        <v>1116</v>
      </c>
      <c r="C468" s="17" t="s">
        <v>387</v>
      </c>
      <c r="D468" s="17" t="s">
        <v>388</v>
      </c>
      <c r="E468" s="16" t="s">
        <v>28</v>
      </c>
      <c r="F468" s="18" t="s">
        <v>32</v>
      </c>
      <c r="G468" s="19">
        <v>7.3710299999999993</v>
      </c>
      <c r="H468" s="19">
        <f t="shared" si="10"/>
        <v>73.710299999999989</v>
      </c>
      <c r="I468" s="19"/>
      <c r="J468" s="19"/>
    </row>
    <row r="469" spans="1:10" ht="22.5" x14ac:dyDescent="0.2">
      <c r="A469" s="16" t="s">
        <v>30</v>
      </c>
      <c r="B469" s="17" t="s">
        <v>1117</v>
      </c>
      <c r="C469" s="17" t="s">
        <v>390</v>
      </c>
      <c r="D469" s="17" t="s">
        <v>391</v>
      </c>
      <c r="E469" s="16" t="s">
        <v>392</v>
      </c>
      <c r="F469" s="18" t="s">
        <v>5</v>
      </c>
      <c r="G469" s="19">
        <v>555.55634499999996</v>
      </c>
      <c r="H469" s="19">
        <f t="shared" si="10"/>
        <v>555.55634499999996</v>
      </c>
      <c r="I469" s="19"/>
      <c r="J469" s="19"/>
    </row>
    <row r="470" spans="1:10" ht="90" x14ac:dyDescent="0.2">
      <c r="A470" s="16" t="s">
        <v>31</v>
      </c>
      <c r="B470" s="17" t="s">
        <v>1118</v>
      </c>
      <c r="C470" s="17" t="s">
        <v>416</v>
      </c>
      <c r="D470" s="17" t="s">
        <v>417</v>
      </c>
      <c r="E470" s="16" t="s">
        <v>27</v>
      </c>
      <c r="F470" s="18" t="s">
        <v>1119</v>
      </c>
      <c r="G470" s="19">
        <v>29.566569999999999</v>
      </c>
      <c r="H470" s="19">
        <f t="shared" si="10"/>
        <v>2690.5578700000001</v>
      </c>
      <c r="I470" s="19"/>
      <c r="J470" s="19"/>
    </row>
    <row r="471" spans="1:10" ht="67.5" x14ac:dyDescent="0.2">
      <c r="A471" s="16" t="s">
        <v>32</v>
      </c>
      <c r="B471" s="17" t="s">
        <v>1120</v>
      </c>
      <c r="C471" s="17" t="s">
        <v>412</v>
      </c>
      <c r="D471" s="17" t="s">
        <v>740</v>
      </c>
      <c r="E471" s="16" t="s">
        <v>28</v>
      </c>
      <c r="F471" s="18" t="s">
        <v>72</v>
      </c>
      <c r="G471" s="19">
        <v>17.603075</v>
      </c>
      <c r="H471" s="19">
        <f t="shared" si="10"/>
        <v>809.74144999999999</v>
      </c>
      <c r="I471" s="19"/>
      <c r="J471" s="19"/>
    </row>
    <row r="472" spans="1:10" ht="67.5" x14ac:dyDescent="0.2">
      <c r="A472" s="16" t="s">
        <v>33</v>
      </c>
      <c r="B472" s="17" t="s">
        <v>1121</v>
      </c>
      <c r="C472" s="17" t="s">
        <v>420</v>
      </c>
      <c r="D472" s="17" t="s">
        <v>433</v>
      </c>
      <c r="E472" s="16" t="s">
        <v>27</v>
      </c>
      <c r="F472" s="18" t="s">
        <v>766</v>
      </c>
      <c r="G472" s="19">
        <v>10.025919999999999</v>
      </c>
      <c r="H472" s="19">
        <f t="shared" si="10"/>
        <v>701.81439999999998</v>
      </c>
      <c r="I472" s="19"/>
      <c r="J472" s="19"/>
    </row>
    <row r="473" spans="1:10" ht="67.5" x14ac:dyDescent="0.2">
      <c r="A473" s="16" t="s">
        <v>34</v>
      </c>
      <c r="B473" s="17" t="s">
        <v>1122</v>
      </c>
      <c r="C473" s="17" t="s">
        <v>420</v>
      </c>
      <c r="D473" s="17" t="s">
        <v>436</v>
      </c>
      <c r="E473" s="16" t="s">
        <v>27</v>
      </c>
      <c r="F473" s="18" t="s">
        <v>626</v>
      </c>
      <c r="G473" s="19">
        <v>10.487639999999999</v>
      </c>
      <c r="H473" s="19">
        <f t="shared" si="10"/>
        <v>314.62919999999997</v>
      </c>
      <c r="I473" s="19"/>
      <c r="J473" s="19"/>
    </row>
    <row r="474" spans="1:10" ht="67.5" x14ac:dyDescent="0.2">
      <c r="A474" s="16" t="s">
        <v>35</v>
      </c>
      <c r="B474" s="17" t="s">
        <v>1123</v>
      </c>
      <c r="C474" s="17" t="s">
        <v>420</v>
      </c>
      <c r="D474" s="17" t="s">
        <v>442</v>
      </c>
      <c r="E474" s="16" t="s">
        <v>27</v>
      </c>
      <c r="F474" s="18" t="s">
        <v>469</v>
      </c>
      <c r="G474" s="19">
        <v>12.919915</v>
      </c>
      <c r="H474" s="19">
        <f t="shared" si="10"/>
        <v>90.439404999999994</v>
      </c>
      <c r="I474" s="19"/>
      <c r="J474" s="19"/>
    </row>
    <row r="475" spans="1:10" ht="56.25" x14ac:dyDescent="0.2">
      <c r="A475" s="16" t="s">
        <v>36</v>
      </c>
      <c r="B475" s="17" t="s">
        <v>1124</v>
      </c>
      <c r="C475" s="17" t="s">
        <v>420</v>
      </c>
      <c r="D475" s="17" t="s">
        <v>458</v>
      </c>
      <c r="E475" s="16" t="s">
        <v>27</v>
      </c>
      <c r="F475" s="18" t="s">
        <v>608</v>
      </c>
      <c r="G475" s="19">
        <v>21.173159999999996</v>
      </c>
      <c r="H475" s="19">
        <f t="shared" si="10"/>
        <v>21.173159999999996</v>
      </c>
      <c r="I475" s="19"/>
      <c r="J475" s="19"/>
    </row>
    <row r="476" spans="1:10" ht="101.25" x14ac:dyDescent="0.2">
      <c r="A476" s="16" t="s">
        <v>37</v>
      </c>
      <c r="B476" s="17" t="s">
        <v>1125</v>
      </c>
      <c r="C476" s="17" t="s">
        <v>471</v>
      </c>
      <c r="D476" s="17" t="s">
        <v>481</v>
      </c>
      <c r="E476" s="16" t="s">
        <v>27</v>
      </c>
      <c r="F476" s="18" t="s">
        <v>1049</v>
      </c>
      <c r="G476" s="19">
        <v>4.2296849999999999</v>
      </c>
      <c r="H476" s="19">
        <f t="shared" si="10"/>
        <v>752.88392999999996</v>
      </c>
      <c r="I476" s="19"/>
      <c r="J476" s="19"/>
    </row>
    <row r="477" spans="1:10" ht="78.75" x14ac:dyDescent="0.2">
      <c r="A477" s="16" t="s">
        <v>38</v>
      </c>
      <c r="B477" s="17" t="s">
        <v>1126</v>
      </c>
      <c r="C477" s="17" t="s">
        <v>501</v>
      </c>
      <c r="D477" s="17" t="s">
        <v>504</v>
      </c>
      <c r="E477" s="16" t="s">
        <v>28</v>
      </c>
      <c r="F477" s="18" t="s">
        <v>7</v>
      </c>
      <c r="G477" s="19">
        <v>47.952919999999999</v>
      </c>
      <c r="H477" s="19">
        <f t="shared" si="10"/>
        <v>95.905839999999998</v>
      </c>
      <c r="I477" s="19"/>
      <c r="J477" s="19"/>
    </row>
    <row r="478" spans="1:10" ht="56.25" x14ac:dyDescent="0.2">
      <c r="A478" s="16" t="s">
        <v>39</v>
      </c>
      <c r="B478" s="17" t="s">
        <v>1127</v>
      </c>
      <c r="C478" s="17" t="s">
        <v>527</v>
      </c>
      <c r="D478" s="17" t="s">
        <v>528</v>
      </c>
      <c r="E478" s="16" t="s">
        <v>27</v>
      </c>
      <c r="F478" s="18" t="s">
        <v>434</v>
      </c>
      <c r="G478" s="19">
        <v>0.80801000000000001</v>
      </c>
      <c r="H478" s="19">
        <f t="shared" si="10"/>
        <v>290.8836</v>
      </c>
      <c r="I478" s="19"/>
      <c r="J478" s="19"/>
    </row>
    <row r="479" spans="1:10" ht="67.5" x14ac:dyDescent="0.2">
      <c r="A479" s="16" t="s">
        <v>40</v>
      </c>
      <c r="B479" s="17" t="s">
        <v>1128</v>
      </c>
      <c r="C479" s="17" t="s">
        <v>402</v>
      </c>
      <c r="D479" s="17" t="s">
        <v>531</v>
      </c>
      <c r="E479" s="16" t="s">
        <v>6</v>
      </c>
      <c r="F479" s="18" t="s">
        <v>5</v>
      </c>
      <c r="G479" s="19">
        <v>137.27924999999999</v>
      </c>
      <c r="H479" s="19">
        <f t="shared" si="10"/>
        <v>137.27924999999999</v>
      </c>
      <c r="I479" s="19"/>
      <c r="J479" s="19"/>
    </row>
    <row r="480" spans="1:10" ht="56.25" x14ac:dyDescent="0.2">
      <c r="A480" s="16" t="s">
        <v>41</v>
      </c>
      <c r="B480" s="17" t="s">
        <v>1129</v>
      </c>
      <c r="C480" s="17" t="s">
        <v>537</v>
      </c>
      <c r="D480" s="17" t="s">
        <v>542</v>
      </c>
      <c r="E480" s="16" t="s">
        <v>139</v>
      </c>
      <c r="F480" s="18" t="s">
        <v>12</v>
      </c>
      <c r="G480" s="19">
        <v>25.031819999999996</v>
      </c>
      <c r="H480" s="19">
        <f t="shared" si="10"/>
        <v>150.19091999999998</v>
      </c>
      <c r="I480" s="19"/>
      <c r="J480" s="19"/>
    </row>
    <row r="481" spans="1:10" ht="45" x14ac:dyDescent="0.2">
      <c r="A481" s="16" t="s">
        <v>42</v>
      </c>
      <c r="B481" s="17" t="s">
        <v>1130</v>
      </c>
      <c r="C481" s="17" t="s">
        <v>544</v>
      </c>
      <c r="D481" s="17" t="s">
        <v>545</v>
      </c>
      <c r="E481" s="16" t="s">
        <v>28</v>
      </c>
      <c r="F481" s="18" t="s">
        <v>12</v>
      </c>
      <c r="G481" s="19">
        <v>4.7985899999999999</v>
      </c>
      <c r="H481" s="19">
        <f t="shared" si="10"/>
        <v>28.791539999999998</v>
      </c>
      <c r="I481" s="19"/>
      <c r="J481" s="19"/>
    </row>
    <row r="482" spans="1:10" ht="67.5" x14ac:dyDescent="0.2">
      <c r="A482" s="16" t="s">
        <v>44</v>
      </c>
      <c r="B482" s="17" t="s">
        <v>1131</v>
      </c>
      <c r="C482" s="17" t="s">
        <v>412</v>
      </c>
      <c r="D482" s="17" t="s">
        <v>878</v>
      </c>
      <c r="E482" s="16" t="s">
        <v>9</v>
      </c>
      <c r="F482" s="18" t="s">
        <v>1132</v>
      </c>
      <c r="G482" s="19">
        <v>8002.4320999999982</v>
      </c>
      <c r="H482" s="19">
        <f t="shared" si="10"/>
        <v>280.08512349999995</v>
      </c>
      <c r="I482" s="19"/>
      <c r="J482" s="19"/>
    </row>
    <row r="483" spans="1:10" ht="22.5" x14ac:dyDescent="0.2">
      <c r="A483" s="36"/>
      <c r="B483" s="14"/>
      <c r="C483" s="26" t="s">
        <v>1133</v>
      </c>
      <c r="D483" s="14"/>
      <c r="E483" s="14"/>
      <c r="F483" s="15"/>
      <c r="G483" s="15"/>
      <c r="H483" s="15"/>
      <c r="I483" s="15"/>
      <c r="J483" s="15"/>
    </row>
    <row r="484" spans="1:10" ht="56.25" x14ac:dyDescent="0.2">
      <c r="A484" s="16" t="s">
        <v>5</v>
      </c>
      <c r="B484" s="17" t="s">
        <v>1134</v>
      </c>
      <c r="C484" s="17" t="s">
        <v>354</v>
      </c>
      <c r="D484" s="17" t="s">
        <v>1135</v>
      </c>
      <c r="E484" s="16" t="s">
        <v>27</v>
      </c>
      <c r="F484" s="18" t="s">
        <v>621</v>
      </c>
      <c r="G484" s="19">
        <v>16.852780000000003</v>
      </c>
      <c r="H484" s="19">
        <f t="shared" ref="H484:H547" si="11">G484*F484</f>
        <v>2275.1253000000002</v>
      </c>
      <c r="I484" s="19"/>
      <c r="J484" s="19"/>
    </row>
    <row r="485" spans="1:10" ht="67.5" x14ac:dyDescent="0.2">
      <c r="A485" s="16" t="s">
        <v>7</v>
      </c>
      <c r="B485" s="17" t="s">
        <v>1136</v>
      </c>
      <c r="C485" s="17" t="s">
        <v>358</v>
      </c>
      <c r="D485" s="17" t="s">
        <v>359</v>
      </c>
      <c r="E485" s="16" t="s">
        <v>27</v>
      </c>
      <c r="F485" s="18" t="s">
        <v>488</v>
      </c>
      <c r="G485" s="19">
        <v>8.3027149999999992</v>
      </c>
      <c r="H485" s="19">
        <f t="shared" si="11"/>
        <v>913.29864999999995</v>
      </c>
      <c r="I485" s="19"/>
      <c r="J485" s="19"/>
    </row>
    <row r="486" spans="1:10" ht="67.5" x14ac:dyDescent="0.2">
      <c r="A486" s="16" t="s">
        <v>8</v>
      </c>
      <c r="B486" s="17" t="s">
        <v>1137</v>
      </c>
      <c r="C486" s="17" t="s">
        <v>358</v>
      </c>
      <c r="D486" s="17" t="s">
        <v>362</v>
      </c>
      <c r="E486" s="16" t="s">
        <v>27</v>
      </c>
      <c r="F486" s="18" t="s">
        <v>363</v>
      </c>
      <c r="G486" s="19">
        <v>1.5500599999999998</v>
      </c>
      <c r="H486" s="19">
        <f t="shared" si="11"/>
        <v>279.01079999999996</v>
      </c>
      <c r="I486" s="19"/>
      <c r="J486" s="19"/>
    </row>
    <row r="487" spans="1:10" ht="22.5" x14ac:dyDescent="0.2">
      <c r="A487" s="16" t="s">
        <v>10</v>
      </c>
      <c r="B487" s="17" t="s">
        <v>1138</v>
      </c>
      <c r="C487" s="17" t="s">
        <v>365</v>
      </c>
      <c r="D487" s="17" t="s">
        <v>366</v>
      </c>
      <c r="E487" s="16" t="s">
        <v>367</v>
      </c>
      <c r="F487" s="18" t="s">
        <v>1139</v>
      </c>
      <c r="G487" s="19">
        <v>84.181449999999984</v>
      </c>
      <c r="H487" s="19">
        <f t="shared" si="11"/>
        <v>235.70805999999993</v>
      </c>
      <c r="I487" s="19"/>
      <c r="J487" s="19"/>
    </row>
    <row r="488" spans="1:10" ht="67.5" x14ac:dyDescent="0.2">
      <c r="A488" s="16" t="s">
        <v>11</v>
      </c>
      <c r="B488" s="17" t="s">
        <v>1140</v>
      </c>
      <c r="C488" s="17" t="s">
        <v>370</v>
      </c>
      <c r="D488" s="17" t="s">
        <v>371</v>
      </c>
      <c r="E488" s="16" t="s">
        <v>27</v>
      </c>
      <c r="F488" s="18" t="s">
        <v>1076</v>
      </c>
      <c r="G488" s="19">
        <v>20.488825000000002</v>
      </c>
      <c r="H488" s="19">
        <f t="shared" si="11"/>
        <v>11063.9655</v>
      </c>
      <c r="I488" s="19"/>
      <c r="J488" s="19"/>
    </row>
    <row r="489" spans="1:10" ht="22.5" x14ac:dyDescent="0.2">
      <c r="A489" s="16" t="s">
        <v>12</v>
      </c>
      <c r="B489" s="17" t="s">
        <v>1141</v>
      </c>
      <c r="C489" s="17" t="s">
        <v>383</v>
      </c>
      <c r="D489" s="17" t="s">
        <v>384</v>
      </c>
      <c r="E489" s="16" t="s">
        <v>385</v>
      </c>
      <c r="F489" s="18" t="s">
        <v>66</v>
      </c>
      <c r="G489" s="19">
        <v>26.169629999999998</v>
      </c>
      <c r="H489" s="19">
        <f t="shared" si="11"/>
        <v>1046.7851999999998</v>
      </c>
      <c r="I489" s="19"/>
      <c r="J489" s="19"/>
    </row>
    <row r="490" spans="1:10" ht="45" x14ac:dyDescent="0.2">
      <c r="A490" s="16" t="s">
        <v>29</v>
      </c>
      <c r="B490" s="17" t="s">
        <v>1142</v>
      </c>
      <c r="C490" s="17" t="s">
        <v>387</v>
      </c>
      <c r="D490" s="17" t="s">
        <v>388</v>
      </c>
      <c r="E490" s="16" t="s">
        <v>28</v>
      </c>
      <c r="F490" s="18" t="s">
        <v>34</v>
      </c>
      <c r="G490" s="19">
        <v>7.3710299999999993</v>
      </c>
      <c r="H490" s="19">
        <f t="shared" si="11"/>
        <v>88.452359999999999</v>
      </c>
      <c r="I490" s="19"/>
      <c r="J490" s="19"/>
    </row>
    <row r="491" spans="1:10" ht="22.5" x14ac:dyDescent="0.2">
      <c r="A491" s="16" t="s">
        <v>30</v>
      </c>
      <c r="B491" s="17" t="s">
        <v>1143</v>
      </c>
      <c r="C491" s="17" t="s">
        <v>390</v>
      </c>
      <c r="D491" s="17" t="s">
        <v>391</v>
      </c>
      <c r="E491" s="16" t="s">
        <v>392</v>
      </c>
      <c r="F491" s="18" t="s">
        <v>10</v>
      </c>
      <c r="G491" s="19">
        <v>555.55634499999996</v>
      </c>
      <c r="H491" s="19">
        <f t="shared" si="11"/>
        <v>2222.2253799999999</v>
      </c>
      <c r="I491" s="19"/>
      <c r="J491" s="19"/>
    </row>
    <row r="492" spans="1:10" ht="67.5" x14ac:dyDescent="0.2">
      <c r="A492" s="16" t="s">
        <v>31</v>
      </c>
      <c r="B492" s="17" t="s">
        <v>1144</v>
      </c>
      <c r="C492" s="17" t="s">
        <v>402</v>
      </c>
      <c r="D492" s="17" t="s">
        <v>1145</v>
      </c>
      <c r="E492" s="16" t="s">
        <v>6</v>
      </c>
      <c r="F492" s="18" t="s">
        <v>5</v>
      </c>
      <c r="G492" s="19">
        <v>288.33589499999994</v>
      </c>
      <c r="H492" s="19">
        <f t="shared" si="11"/>
        <v>288.33589499999994</v>
      </c>
      <c r="I492" s="19"/>
      <c r="J492" s="19"/>
    </row>
    <row r="493" spans="1:10" ht="78.75" x14ac:dyDescent="0.2">
      <c r="A493" s="16" t="s">
        <v>32</v>
      </c>
      <c r="B493" s="17" t="s">
        <v>1146</v>
      </c>
      <c r="C493" s="17" t="s">
        <v>394</v>
      </c>
      <c r="D493" s="17" t="s">
        <v>1147</v>
      </c>
      <c r="E493" s="16" t="s">
        <v>6</v>
      </c>
      <c r="F493" s="18" t="s">
        <v>5</v>
      </c>
      <c r="G493" s="19">
        <v>173.42533</v>
      </c>
      <c r="H493" s="19">
        <f t="shared" si="11"/>
        <v>173.42533</v>
      </c>
      <c r="I493" s="19"/>
      <c r="J493" s="19"/>
    </row>
    <row r="494" spans="1:10" ht="78.75" x14ac:dyDescent="0.2">
      <c r="A494" s="16" t="s">
        <v>33</v>
      </c>
      <c r="B494" s="17" t="s">
        <v>1148</v>
      </c>
      <c r="C494" s="17" t="s">
        <v>394</v>
      </c>
      <c r="D494" s="17" t="s">
        <v>1149</v>
      </c>
      <c r="E494" s="16" t="s">
        <v>6</v>
      </c>
      <c r="F494" s="18" t="s">
        <v>5</v>
      </c>
      <c r="G494" s="19">
        <v>173.42533</v>
      </c>
      <c r="H494" s="19">
        <f t="shared" si="11"/>
        <v>173.42533</v>
      </c>
      <c r="I494" s="19"/>
      <c r="J494" s="19"/>
    </row>
    <row r="495" spans="1:10" ht="78.75" x14ac:dyDescent="0.2">
      <c r="A495" s="16" t="s">
        <v>34</v>
      </c>
      <c r="B495" s="17" t="s">
        <v>1150</v>
      </c>
      <c r="C495" s="17" t="s">
        <v>402</v>
      </c>
      <c r="D495" s="17" t="s">
        <v>1151</v>
      </c>
      <c r="E495" s="16" t="s">
        <v>6</v>
      </c>
      <c r="F495" s="18" t="s">
        <v>5</v>
      </c>
      <c r="G495" s="19">
        <v>110.27687499999998</v>
      </c>
      <c r="H495" s="19">
        <f t="shared" si="11"/>
        <v>110.27687499999998</v>
      </c>
      <c r="I495" s="19"/>
      <c r="J495" s="19"/>
    </row>
    <row r="496" spans="1:10" ht="45" x14ac:dyDescent="0.2">
      <c r="A496" s="16" t="s">
        <v>35</v>
      </c>
      <c r="B496" s="17" t="s">
        <v>1152</v>
      </c>
      <c r="C496" s="17" t="s">
        <v>593</v>
      </c>
      <c r="D496" s="17" t="s">
        <v>594</v>
      </c>
      <c r="E496" s="16" t="s">
        <v>27</v>
      </c>
      <c r="F496" s="18" t="s">
        <v>1153</v>
      </c>
      <c r="G496" s="19">
        <v>13.752660000000001</v>
      </c>
      <c r="H496" s="19">
        <f t="shared" si="11"/>
        <v>44.008512000000003</v>
      </c>
      <c r="I496" s="19"/>
      <c r="J496" s="19"/>
    </row>
    <row r="497" spans="1:10" ht="56.25" x14ac:dyDescent="0.2">
      <c r="A497" s="16" t="s">
        <v>36</v>
      </c>
      <c r="B497" s="17" t="s">
        <v>1154</v>
      </c>
      <c r="C497" s="17" t="s">
        <v>405</v>
      </c>
      <c r="D497" s="17" t="s">
        <v>406</v>
      </c>
      <c r="E497" s="16" t="s">
        <v>27</v>
      </c>
      <c r="F497" s="18" t="s">
        <v>768</v>
      </c>
      <c r="G497" s="19">
        <v>26.285059999999998</v>
      </c>
      <c r="H497" s="19">
        <f t="shared" si="11"/>
        <v>2313.0852799999998</v>
      </c>
      <c r="I497" s="19"/>
      <c r="J497" s="19"/>
    </row>
    <row r="498" spans="1:10" ht="56.25" x14ac:dyDescent="0.2">
      <c r="A498" s="16" t="s">
        <v>37</v>
      </c>
      <c r="B498" s="17" t="s">
        <v>1155</v>
      </c>
      <c r="C498" s="17" t="s">
        <v>412</v>
      </c>
      <c r="D498" s="17" t="s">
        <v>413</v>
      </c>
      <c r="E498" s="16" t="s">
        <v>9</v>
      </c>
      <c r="F498" s="18" t="s">
        <v>1156</v>
      </c>
      <c r="G498" s="19">
        <v>3332.0683399999998</v>
      </c>
      <c r="H498" s="19">
        <f t="shared" si="11"/>
        <v>99.962050199999993</v>
      </c>
      <c r="I498" s="19"/>
      <c r="J498" s="19"/>
    </row>
    <row r="499" spans="1:10" ht="45" x14ac:dyDescent="0.2">
      <c r="A499" s="16" t="s">
        <v>38</v>
      </c>
      <c r="B499" s="17" t="s">
        <v>1157</v>
      </c>
      <c r="C499" s="17" t="s">
        <v>547</v>
      </c>
      <c r="D499" s="17" t="s">
        <v>548</v>
      </c>
      <c r="E499" s="16" t="s">
        <v>28</v>
      </c>
      <c r="F499" s="18" t="s">
        <v>38</v>
      </c>
      <c r="G499" s="19">
        <v>39.62547</v>
      </c>
      <c r="H499" s="19">
        <f t="shared" si="11"/>
        <v>634.00752</v>
      </c>
      <c r="I499" s="19"/>
      <c r="J499" s="19"/>
    </row>
    <row r="500" spans="1:10" ht="45" x14ac:dyDescent="0.2">
      <c r="A500" s="16" t="s">
        <v>39</v>
      </c>
      <c r="B500" s="17" t="s">
        <v>1158</v>
      </c>
      <c r="C500" s="17" t="s">
        <v>550</v>
      </c>
      <c r="D500" s="17" t="s">
        <v>551</v>
      </c>
      <c r="E500" s="16" t="s">
        <v>6</v>
      </c>
      <c r="F500" s="18" t="s">
        <v>30</v>
      </c>
      <c r="G500" s="19">
        <v>873.42583000000002</v>
      </c>
      <c r="H500" s="19">
        <f t="shared" si="11"/>
        <v>6987.4066400000002</v>
      </c>
      <c r="I500" s="19"/>
      <c r="J500" s="19"/>
    </row>
    <row r="501" spans="1:10" ht="45" x14ac:dyDescent="0.2">
      <c r="A501" s="16" t="s">
        <v>40</v>
      </c>
      <c r="B501" s="17" t="s">
        <v>1159</v>
      </c>
      <c r="C501" s="17" t="s">
        <v>547</v>
      </c>
      <c r="D501" s="17" t="s">
        <v>871</v>
      </c>
      <c r="E501" s="16" t="s">
        <v>28</v>
      </c>
      <c r="F501" s="18" t="s">
        <v>7</v>
      </c>
      <c r="G501" s="19">
        <v>39.62547</v>
      </c>
      <c r="H501" s="19">
        <f t="shared" si="11"/>
        <v>79.25094</v>
      </c>
      <c r="I501" s="19"/>
      <c r="J501" s="19"/>
    </row>
    <row r="502" spans="1:10" ht="45" x14ac:dyDescent="0.2">
      <c r="A502" s="16" t="s">
        <v>41</v>
      </c>
      <c r="B502" s="17" t="s">
        <v>1160</v>
      </c>
      <c r="C502" s="17" t="s">
        <v>547</v>
      </c>
      <c r="D502" s="17" t="s">
        <v>1161</v>
      </c>
      <c r="E502" s="16" t="s">
        <v>28</v>
      </c>
      <c r="F502" s="18" t="s">
        <v>7</v>
      </c>
      <c r="G502" s="19">
        <v>39.62547</v>
      </c>
      <c r="H502" s="19">
        <f t="shared" si="11"/>
        <v>79.25094</v>
      </c>
      <c r="I502" s="19"/>
      <c r="J502" s="19"/>
    </row>
    <row r="503" spans="1:10" ht="22.5" x14ac:dyDescent="0.2">
      <c r="A503" s="16" t="s">
        <v>42</v>
      </c>
      <c r="B503" s="17" t="s">
        <v>1162</v>
      </c>
      <c r="C503" s="17" t="s">
        <v>550</v>
      </c>
      <c r="D503" s="17" t="s">
        <v>553</v>
      </c>
      <c r="E503" s="16" t="s">
        <v>6</v>
      </c>
      <c r="F503" s="18" t="s">
        <v>7</v>
      </c>
      <c r="G503" s="19">
        <v>788.32918499999994</v>
      </c>
      <c r="H503" s="19">
        <f t="shared" si="11"/>
        <v>1576.6583699999999</v>
      </c>
      <c r="I503" s="19"/>
      <c r="J503" s="19"/>
    </row>
    <row r="504" spans="1:10" ht="22.5" x14ac:dyDescent="0.2">
      <c r="A504" s="16" t="s">
        <v>44</v>
      </c>
      <c r="B504" s="17" t="s">
        <v>1163</v>
      </c>
      <c r="C504" s="17" t="s">
        <v>550</v>
      </c>
      <c r="D504" s="17" t="s">
        <v>874</v>
      </c>
      <c r="E504" s="16" t="s">
        <v>6</v>
      </c>
      <c r="F504" s="18" t="s">
        <v>7</v>
      </c>
      <c r="G504" s="19">
        <v>644.96512500000006</v>
      </c>
      <c r="H504" s="19">
        <f t="shared" si="11"/>
        <v>1289.9302500000001</v>
      </c>
      <c r="I504" s="19"/>
      <c r="J504" s="19"/>
    </row>
    <row r="505" spans="1:10" ht="90" x14ac:dyDescent="0.2">
      <c r="A505" s="16" t="s">
        <v>45</v>
      </c>
      <c r="B505" s="17" t="s">
        <v>1164</v>
      </c>
      <c r="C505" s="17" t="s">
        <v>416</v>
      </c>
      <c r="D505" s="17" t="s">
        <v>1165</v>
      </c>
      <c r="E505" s="16" t="s">
        <v>27</v>
      </c>
      <c r="F505" s="18" t="s">
        <v>788</v>
      </c>
      <c r="G505" s="19">
        <v>19.590119999999999</v>
      </c>
      <c r="H505" s="19">
        <f t="shared" si="11"/>
        <v>3036.4685999999997</v>
      </c>
      <c r="I505" s="19"/>
      <c r="J505" s="19"/>
    </row>
    <row r="506" spans="1:10" ht="67.5" x14ac:dyDescent="0.2">
      <c r="A506" s="16" t="s">
        <v>46</v>
      </c>
      <c r="B506" s="17" t="s">
        <v>1166</v>
      </c>
      <c r="C506" s="17" t="s">
        <v>412</v>
      </c>
      <c r="D506" s="17" t="s">
        <v>1167</v>
      </c>
      <c r="E506" s="16" t="s">
        <v>28</v>
      </c>
      <c r="F506" s="18" t="s">
        <v>104</v>
      </c>
      <c r="G506" s="19">
        <v>10.067145</v>
      </c>
      <c r="H506" s="19">
        <f t="shared" si="11"/>
        <v>785.23730999999998</v>
      </c>
      <c r="I506" s="19"/>
      <c r="J506" s="19"/>
    </row>
    <row r="507" spans="1:10" ht="67.5" x14ac:dyDescent="0.2">
      <c r="A507" s="16" t="s">
        <v>49</v>
      </c>
      <c r="B507" s="17" t="s">
        <v>1168</v>
      </c>
      <c r="C507" s="17" t="s">
        <v>742</v>
      </c>
      <c r="D507" s="17" t="s">
        <v>923</v>
      </c>
      <c r="E507" s="16" t="s">
        <v>27</v>
      </c>
      <c r="F507" s="18" t="s">
        <v>1169</v>
      </c>
      <c r="G507" s="19">
        <v>7.5441750000000001</v>
      </c>
      <c r="H507" s="19">
        <f t="shared" si="11"/>
        <v>8449.4760000000006</v>
      </c>
      <c r="I507" s="19"/>
      <c r="J507" s="19"/>
    </row>
    <row r="508" spans="1:10" ht="67.5" x14ac:dyDescent="0.2">
      <c r="A508" s="16" t="s">
        <v>51</v>
      </c>
      <c r="B508" s="17" t="s">
        <v>1170</v>
      </c>
      <c r="C508" s="17" t="s">
        <v>742</v>
      </c>
      <c r="D508" s="17" t="s">
        <v>926</v>
      </c>
      <c r="E508" s="16" t="s">
        <v>27</v>
      </c>
      <c r="F508" s="18" t="s">
        <v>1171</v>
      </c>
      <c r="G508" s="19">
        <v>8.4346350000000001</v>
      </c>
      <c r="H508" s="19">
        <f t="shared" si="11"/>
        <v>3120.81495</v>
      </c>
      <c r="I508" s="19"/>
      <c r="J508" s="19"/>
    </row>
    <row r="509" spans="1:10" ht="67.5" x14ac:dyDescent="0.2">
      <c r="A509" s="16" t="s">
        <v>52</v>
      </c>
      <c r="B509" s="17" t="s">
        <v>1172</v>
      </c>
      <c r="C509" s="17" t="s">
        <v>420</v>
      </c>
      <c r="D509" s="17" t="s">
        <v>421</v>
      </c>
      <c r="E509" s="16" t="s">
        <v>27</v>
      </c>
      <c r="F509" s="18" t="s">
        <v>407</v>
      </c>
      <c r="G509" s="19">
        <v>5.4746799999999993</v>
      </c>
      <c r="H509" s="19">
        <f t="shared" si="11"/>
        <v>175.18975999999998</v>
      </c>
      <c r="I509" s="19"/>
      <c r="J509" s="19"/>
    </row>
    <row r="510" spans="1:10" ht="67.5" x14ac:dyDescent="0.2">
      <c r="A510" s="16" t="s">
        <v>53</v>
      </c>
      <c r="B510" s="17" t="s">
        <v>1173</v>
      </c>
      <c r="C510" s="17" t="s">
        <v>420</v>
      </c>
      <c r="D510" s="17" t="s">
        <v>1174</v>
      </c>
      <c r="E510" s="16" t="s">
        <v>27</v>
      </c>
      <c r="F510" s="18" t="s">
        <v>1021</v>
      </c>
      <c r="G510" s="19">
        <v>6.8763300000000003</v>
      </c>
      <c r="H510" s="19">
        <f t="shared" si="11"/>
        <v>34.38165</v>
      </c>
      <c r="I510" s="19"/>
      <c r="J510" s="19"/>
    </row>
    <row r="511" spans="1:10" ht="67.5" x14ac:dyDescent="0.2">
      <c r="A511" s="16" t="s">
        <v>54</v>
      </c>
      <c r="B511" s="17" t="s">
        <v>1175</v>
      </c>
      <c r="C511" s="17" t="s">
        <v>420</v>
      </c>
      <c r="D511" s="17" t="s">
        <v>427</v>
      </c>
      <c r="E511" s="16" t="s">
        <v>27</v>
      </c>
      <c r="F511" s="18" t="s">
        <v>463</v>
      </c>
      <c r="G511" s="19">
        <v>12.755015</v>
      </c>
      <c r="H511" s="19">
        <f t="shared" si="11"/>
        <v>38.265045000000001</v>
      </c>
      <c r="I511" s="19"/>
      <c r="J511" s="19"/>
    </row>
    <row r="512" spans="1:10" ht="67.5" x14ac:dyDescent="0.2">
      <c r="A512" s="16" t="s">
        <v>55</v>
      </c>
      <c r="B512" s="17" t="s">
        <v>1176</v>
      </c>
      <c r="C512" s="17" t="s">
        <v>420</v>
      </c>
      <c r="D512" s="17" t="s">
        <v>430</v>
      </c>
      <c r="E512" s="16" t="s">
        <v>27</v>
      </c>
      <c r="F512" s="18" t="s">
        <v>463</v>
      </c>
      <c r="G512" s="19">
        <v>24.957614999999997</v>
      </c>
      <c r="H512" s="19">
        <f t="shared" si="11"/>
        <v>74.872844999999984</v>
      </c>
      <c r="I512" s="19"/>
      <c r="J512" s="19"/>
    </row>
    <row r="513" spans="1:10" ht="67.5" x14ac:dyDescent="0.2">
      <c r="A513" s="16" t="s">
        <v>56</v>
      </c>
      <c r="B513" s="17" t="s">
        <v>1177</v>
      </c>
      <c r="C513" s="17" t="s">
        <v>420</v>
      </c>
      <c r="D513" s="17" t="s">
        <v>436</v>
      </c>
      <c r="E513" s="16" t="s">
        <v>27</v>
      </c>
      <c r="F513" s="18" t="s">
        <v>1178</v>
      </c>
      <c r="G513" s="19">
        <v>10.487639999999999</v>
      </c>
      <c r="H513" s="19">
        <f t="shared" si="11"/>
        <v>4824.3143999999993</v>
      </c>
      <c r="I513" s="19"/>
      <c r="J513" s="19"/>
    </row>
    <row r="514" spans="1:10" ht="67.5" x14ac:dyDescent="0.2">
      <c r="A514" s="16" t="s">
        <v>57</v>
      </c>
      <c r="B514" s="17" t="s">
        <v>1179</v>
      </c>
      <c r="C514" s="17" t="s">
        <v>420</v>
      </c>
      <c r="D514" s="17" t="s">
        <v>442</v>
      </c>
      <c r="E514" s="16" t="s">
        <v>27</v>
      </c>
      <c r="F514" s="18" t="s">
        <v>488</v>
      </c>
      <c r="G514" s="19">
        <v>12.919915</v>
      </c>
      <c r="H514" s="19">
        <f t="shared" si="11"/>
        <v>1421.19065</v>
      </c>
      <c r="I514" s="19"/>
      <c r="J514" s="19"/>
    </row>
    <row r="515" spans="1:10" ht="67.5" x14ac:dyDescent="0.2">
      <c r="A515" s="16" t="s">
        <v>58</v>
      </c>
      <c r="B515" s="17" t="s">
        <v>1180</v>
      </c>
      <c r="C515" s="17" t="s">
        <v>420</v>
      </c>
      <c r="D515" s="17" t="s">
        <v>445</v>
      </c>
      <c r="E515" s="16" t="s">
        <v>27</v>
      </c>
      <c r="F515" s="18" t="s">
        <v>375</v>
      </c>
      <c r="G515" s="19">
        <v>15.954075</v>
      </c>
      <c r="H515" s="19">
        <f t="shared" si="11"/>
        <v>797.70375000000001</v>
      </c>
      <c r="I515" s="19"/>
      <c r="J515" s="19"/>
    </row>
    <row r="516" spans="1:10" ht="67.5" x14ac:dyDescent="0.2">
      <c r="A516" s="16" t="s">
        <v>59</v>
      </c>
      <c r="B516" s="17" t="s">
        <v>1181</v>
      </c>
      <c r="C516" s="17" t="s">
        <v>420</v>
      </c>
      <c r="D516" s="17" t="s">
        <v>447</v>
      </c>
      <c r="E516" s="16" t="s">
        <v>27</v>
      </c>
      <c r="F516" s="18" t="s">
        <v>626</v>
      </c>
      <c r="G516" s="19">
        <v>17.339234999999999</v>
      </c>
      <c r="H516" s="19">
        <f t="shared" si="11"/>
        <v>520.17705000000001</v>
      </c>
      <c r="I516" s="19"/>
      <c r="J516" s="19"/>
    </row>
    <row r="517" spans="1:10" ht="67.5" x14ac:dyDescent="0.2">
      <c r="A517" s="16" t="s">
        <v>60</v>
      </c>
      <c r="B517" s="17" t="s">
        <v>1182</v>
      </c>
      <c r="C517" s="17" t="s">
        <v>420</v>
      </c>
      <c r="D517" s="17" t="s">
        <v>451</v>
      </c>
      <c r="E517" s="16" t="s">
        <v>27</v>
      </c>
      <c r="F517" s="18" t="s">
        <v>473</v>
      </c>
      <c r="G517" s="19">
        <v>32.823345000000003</v>
      </c>
      <c r="H517" s="19">
        <f t="shared" si="11"/>
        <v>3938.8014000000003</v>
      </c>
      <c r="I517" s="19"/>
      <c r="J517" s="19"/>
    </row>
    <row r="518" spans="1:10" ht="56.25" x14ac:dyDescent="0.2">
      <c r="A518" s="16" t="s">
        <v>61</v>
      </c>
      <c r="B518" s="17" t="s">
        <v>1183</v>
      </c>
      <c r="C518" s="17" t="s">
        <v>420</v>
      </c>
      <c r="D518" s="17" t="s">
        <v>454</v>
      </c>
      <c r="E518" s="16" t="s">
        <v>27</v>
      </c>
      <c r="F518" s="18" t="s">
        <v>589</v>
      </c>
      <c r="G518" s="19">
        <v>17.471155</v>
      </c>
      <c r="H518" s="19">
        <f t="shared" si="11"/>
        <v>279.53847999999999</v>
      </c>
      <c r="I518" s="19"/>
      <c r="J518" s="19"/>
    </row>
    <row r="519" spans="1:10" ht="56.25" x14ac:dyDescent="0.2">
      <c r="A519" s="16" t="s">
        <v>62</v>
      </c>
      <c r="B519" s="17" t="s">
        <v>1184</v>
      </c>
      <c r="C519" s="17" t="s">
        <v>420</v>
      </c>
      <c r="D519" s="17" t="s">
        <v>458</v>
      </c>
      <c r="E519" s="16" t="s">
        <v>27</v>
      </c>
      <c r="F519" s="18" t="s">
        <v>762</v>
      </c>
      <c r="G519" s="19">
        <v>21.173159999999996</v>
      </c>
      <c r="H519" s="19">
        <f t="shared" si="11"/>
        <v>254.07791999999995</v>
      </c>
      <c r="I519" s="19"/>
      <c r="J519" s="19"/>
    </row>
    <row r="520" spans="1:10" ht="56.25" x14ac:dyDescent="0.2">
      <c r="A520" s="16" t="s">
        <v>63</v>
      </c>
      <c r="B520" s="17" t="s">
        <v>1185</v>
      </c>
      <c r="C520" s="17" t="s">
        <v>420</v>
      </c>
      <c r="D520" s="17" t="s">
        <v>460</v>
      </c>
      <c r="E520" s="16" t="s">
        <v>27</v>
      </c>
      <c r="F520" s="18" t="s">
        <v>425</v>
      </c>
      <c r="G520" s="19">
        <v>24.347485000000002</v>
      </c>
      <c r="H520" s="19">
        <f t="shared" si="11"/>
        <v>48.694970000000005</v>
      </c>
      <c r="I520" s="19"/>
      <c r="J520" s="19"/>
    </row>
    <row r="521" spans="1:10" ht="56.25" x14ac:dyDescent="0.2">
      <c r="A521" s="16" t="s">
        <v>64</v>
      </c>
      <c r="B521" s="17" t="s">
        <v>1186</v>
      </c>
      <c r="C521" s="17" t="s">
        <v>420</v>
      </c>
      <c r="D521" s="17" t="s">
        <v>462</v>
      </c>
      <c r="E521" s="16" t="s">
        <v>27</v>
      </c>
      <c r="F521" s="18" t="s">
        <v>777</v>
      </c>
      <c r="G521" s="19">
        <v>27.727934999999999</v>
      </c>
      <c r="H521" s="19">
        <f t="shared" si="11"/>
        <v>166.36760999999998</v>
      </c>
      <c r="I521" s="19"/>
      <c r="J521" s="19"/>
    </row>
    <row r="522" spans="1:10" ht="56.25" x14ac:dyDescent="0.2">
      <c r="A522" s="16" t="s">
        <v>65</v>
      </c>
      <c r="B522" s="17" t="s">
        <v>1187</v>
      </c>
      <c r="C522" s="17" t="s">
        <v>420</v>
      </c>
      <c r="D522" s="17" t="s">
        <v>468</v>
      </c>
      <c r="E522" s="16" t="s">
        <v>27</v>
      </c>
      <c r="F522" s="18" t="s">
        <v>422</v>
      </c>
      <c r="G522" s="19">
        <v>27.727934999999999</v>
      </c>
      <c r="H522" s="19">
        <f t="shared" si="11"/>
        <v>221.82347999999999</v>
      </c>
      <c r="I522" s="19"/>
      <c r="J522" s="19"/>
    </row>
    <row r="523" spans="1:10" ht="45" x14ac:dyDescent="0.2">
      <c r="A523" s="16" t="s">
        <v>66</v>
      </c>
      <c r="B523" s="17" t="s">
        <v>1188</v>
      </c>
      <c r="C523" s="17" t="s">
        <v>47</v>
      </c>
      <c r="D523" s="17" t="s">
        <v>780</v>
      </c>
      <c r="E523" s="16" t="s">
        <v>48</v>
      </c>
      <c r="F523" s="18" t="s">
        <v>1189</v>
      </c>
      <c r="G523" s="19">
        <v>3.0588950000000001</v>
      </c>
      <c r="H523" s="19">
        <f t="shared" si="11"/>
        <v>1086.5195040000001</v>
      </c>
      <c r="I523" s="19"/>
      <c r="J523" s="19"/>
    </row>
    <row r="524" spans="1:10" ht="33.75" x14ac:dyDescent="0.2">
      <c r="A524" s="16" t="s">
        <v>67</v>
      </c>
      <c r="B524" s="17" t="s">
        <v>1190</v>
      </c>
      <c r="C524" s="17" t="s">
        <v>164</v>
      </c>
      <c r="D524" s="17" t="s">
        <v>782</v>
      </c>
      <c r="E524" s="16" t="s">
        <v>48</v>
      </c>
      <c r="F524" s="18" t="s">
        <v>1191</v>
      </c>
      <c r="G524" s="19">
        <v>457.16875999999996</v>
      </c>
      <c r="H524" s="19">
        <f t="shared" si="11"/>
        <v>13532.195296</v>
      </c>
      <c r="I524" s="19"/>
      <c r="J524" s="19"/>
    </row>
    <row r="525" spans="1:10" ht="22.5" x14ac:dyDescent="0.2">
      <c r="A525" s="16" t="s">
        <v>68</v>
      </c>
      <c r="B525" s="17" t="s">
        <v>1192</v>
      </c>
      <c r="C525" s="17" t="s">
        <v>784</v>
      </c>
      <c r="D525" s="17" t="s">
        <v>785</v>
      </c>
      <c r="E525" s="16" t="s">
        <v>48</v>
      </c>
      <c r="F525" s="18" t="s">
        <v>1189</v>
      </c>
      <c r="G525" s="19">
        <v>1.3191999999999999</v>
      </c>
      <c r="H525" s="19">
        <f t="shared" si="11"/>
        <v>468.57983999999993</v>
      </c>
      <c r="I525" s="19"/>
      <c r="J525" s="19"/>
    </row>
    <row r="526" spans="1:10" ht="101.25" x14ac:dyDescent="0.2">
      <c r="A526" s="16" t="s">
        <v>69</v>
      </c>
      <c r="B526" s="17" t="s">
        <v>1193</v>
      </c>
      <c r="C526" s="17" t="s">
        <v>471</v>
      </c>
      <c r="D526" s="17" t="s">
        <v>475</v>
      </c>
      <c r="E526" s="16" t="s">
        <v>27</v>
      </c>
      <c r="F526" s="18" t="s">
        <v>800</v>
      </c>
      <c r="G526" s="19">
        <v>3.6855149999999997</v>
      </c>
      <c r="H526" s="19">
        <f t="shared" si="11"/>
        <v>294.84119999999996</v>
      </c>
      <c r="I526" s="19"/>
      <c r="J526" s="19"/>
    </row>
    <row r="527" spans="1:10" ht="101.25" x14ac:dyDescent="0.2">
      <c r="A527" s="16" t="s">
        <v>70</v>
      </c>
      <c r="B527" s="17" t="s">
        <v>1194</v>
      </c>
      <c r="C527" s="17" t="s">
        <v>471</v>
      </c>
      <c r="D527" s="17" t="s">
        <v>1195</v>
      </c>
      <c r="E527" s="16" t="s">
        <v>27</v>
      </c>
      <c r="F527" s="18" t="s">
        <v>375</v>
      </c>
      <c r="G527" s="19">
        <v>3.6855149999999997</v>
      </c>
      <c r="H527" s="19">
        <f t="shared" si="11"/>
        <v>184.27574999999999</v>
      </c>
      <c r="I527" s="19"/>
      <c r="J527" s="19"/>
    </row>
    <row r="528" spans="1:10" ht="101.25" x14ac:dyDescent="0.2">
      <c r="A528" s="16" t="s">
        <v>71</v>
      </c>
      <c r="B528" s="17" t="s">
        <v>1196</v>
      </c>
      <c r="C528" s="17" t="s">
        <v>471</v>
      </c>
      <c r="D528" s="17" t="s">
        <v>481</v>
      </c>
      <c r="E528" s="16" t="s">
        <v>27</v>
      </c>
      <c r="F528" s="18" t="s">
        <v>1197</v>
      </c>
      <c r="G528" s="19">
        <v>4.2296849999999999</v>
      </c>
      <c r="H528" s="19">
        <f t="shared" si="11"/>
        <v>824.78857500000004</v>
      </c>
      <c r="I528" s="19"/>
      <c r="J528" s="19"/>
    </row>
    <row r="529" spans="1:10" ht="101.25" x14ac:dyDescent="0.2">
      <c r="A529" s="16" t="s">
        <v>72</v>
      </c>
      <c r="B529" s="17" t="s">
        <v>1198</v>
      </c>
      <c r="C529" s="17" t="s">
        <v>471</v>
      </c>
      <c r="D529" s="17" t="s">
        <v>487</v>
      </c>
      <c r="E529" s="16" t="s">
        <v>27</v>
      </c>
      <c r="F529" s="18" t="s">
        <v>375</v>
      </c>
      <c r="G529" s="19">
        <v>4.2791550000000003</v>
      </c>
      <c r="H529" s="19">
        <f t="shared" si="11"/>
        <v>213.95775</v>
      </c>
      <c r="I529" s="19"/>
      <c r="J529" s="19"/>
    </row>
    <row r="530" spans="1:10" ht="112.5" x14ac:dyDescent="0.2">
      <c r="A530" s="16" t="s">
        <v>73</v>
      </c>
      <c r="B530" s="17" t="s">
        <v>1199</v>
      </c>
      <c r="C530" s="17" t="s">
        <v>471</v>
      </c>
      <c r="D530" s="17" t="s">
        <v>1055</v>
      </c>
      <c r="E530" s="16" t="s">
        <v>27</v>
      </c>
      <c r="F530" s="18" t="s">
        <v>363</v>
      </c>
      <c r="G530" s="19">
        <v>6.1342799999999995</v>
      </c>
      <c r="H530" s="19">
        <f t="shared" si="11"/>
        <v>1104.1704</v>
      </c>
      <c r="I530" s="19"/>
      <c r="J530" s="19"/>
    </row>
    <row r="531" spans="1:10" ht="112.5" x14ac:dyDescent="0.2">
      <c r="A531" s="16" t="s">
        <v>74</v>
      </c>
      <c r="B531" s="17" t="s">
        <v>1200</v>
      </c>
      <c r="C531" s="17" t="s">
        <v>471</v>
      </c>
      <c r="D531" s="17" t="s">
        <v>623</v>
      </c>
      <c r="E531" s="16" t="s">
        <v>27</v>
      </c>
      <c r="F531" s="18" t="s">
        <v>440</v>
      </c>
      <c r="G531" s="19">
        <v>8.4016549999999999</v>
      </c>
      <c r="H531" s="19">
        <f t="shared" si="11"/>
        <v>378.07447500000001</v>
      </c>
      <c r="I531" s="19"/>
      <c r="J531" s="19"/>
    </row>
    <row r="532" spans="1:10" ht="112.5" x14ac:dyDescent="0.2">
      <c r="A532" s="16" t="s">
        <v>75</v>
      </c>
      <c r="B532" s="17" t="s">
        <v>1201</v>
      </c>
      <c r="C532" s="17" t="s">
        <v>471</v>
      </c>
      <c r="D532" s="17" t="s">
        <v>1202</v>
      </c>
      <c r="E532" s="16" t="s">
        <v>27</v>
      </c>
      <c r="F532" s="18" t="s">
        <v>440</v>
      </c>
      <c r="G532" s="19">
        <v>9.3745649999999987</v>
      </c>
      <c r="H532" s="19">
        <f t="shared" si="11"/>
        <v>421.85542499999997</v>
      </c>
      <c r="I532" s="19"/>
      <c r="J532" s="19"/>
    </row>
    <row r="533" spans="1:10" ht="112.5" x14ac:dyDescent="0.2">
      <c r="A533" s="16" t="s">
        <v>76</v>
      </c>
      <c r="B533" s="17" t="s">
        <v>1203</v>
      </c>
      <c r="C533" s="17" t="s">
        <v>471</v>
      </c>
      <c r="D533" s="17" t="s">
        <v>947</v>
      </c>
      <c r="E533" s="16" t="s">
        <v>27</v>
      </c>
      <c r="F533" s="18" t="s">
        <v>1204</v>
      </c>
      <c r="G533" s="19">
        <v>10.784459999999999</v>
      </c>
      <c r="H533" s="19">
        <f t="shared" si="11"/>
        <v>7872.6557999999995</v>
      </c>
      <c r="I533" s="19"/>
      <c r="J533" s="19"/>
    </row>
    <row r="534" spans="1:10" ht="78.75" x14ac:dyDescent="0.2">
      <c r="A534" s="16" t="s">
        <v>77</v>
      </c>
      <c r="B534" s="17" t="s">
        <v>1205</v>
      </c>
      <c r="C534" s="17" t="s">
        <v>501</v>
      </c>
      <c r="D534" s="17" t="s">
        <v>504</v>
      </c>
      <c r="E534" s="16" t="s">
        <v>28</v>
      </c>
      <c r="F534" s="18" t="s">
        <v>32</v>
      </c>
      <c r="G534" s="19">
        <v>47.952919999999999</v>
      </c>
      <c r="H534" s="19">
        <f t="shared" si="11"/>
        <v>479.5292</v>
      </c>
      <c r="I534" s="19"/>
      <c r="J534" s="19"/>
    </row>
    <row r="535" spans="1:10" ht="78.75" x14ac:dyDescent="0.2">
      <c r="A535" s="16" t="s">
        <v>78</v>
      </c>
      <c r="B535" s="17" t="s">
        <v>1206</v>
      </c>
      <c r="C535" s="17" t="s">
        <v>501</v>
      </c>
      <c r="D535" s="17" t="s">
        <v>506</v>
      </c>
      <c r="E535" s="16" t="s">
        <v>28</v>
      </c>
      <c r="F535" s="18" t="s">
        <v>32</v>
      </c>
      <c r="G535" s="19">
        <v>59.364000000000004</v>
      </c>
      <c r="H535" s="19">
        <f t="shared" si="11"/>
        <v>593.6400000000001</v>
      </c>
      <c r="I535" s="19"/>
      <c r="J535" s="19"/>
    </row>
    <row r="536" spans="1:10" ht="78.75" x14ac:dyDescent="0.2">
      <c r="A536" s="16" t="s">
        <v>79</v>
      </c>
      <c r="B536" s="17" t="s">
        <v>1207</v>
      </c>
      <c r="C536" s="17" t="s">
        <v>501</v>
      </c>
      <c r="D536" s="17" t="s">
        <v>508</v>
      </c>
      <c r="E536" s="16" t="s">
        <v>28</v>
      </c>
      <c r="F536" s="18" t="s">
        <v>36</v>
      </c>
      <c r="G536" s="19">
        <v>82.50771499999999</v>
      </c>
      <c r="H536" s="19">
        <f t="shared" si="11"/>
        <v>1155.1080099999999</v>
      </c>
      <c r="I536" s="19"/>
      <c r="J536" s="19"/>
    </row>
    <row r="537" spans="1:10" ht="78.75" x14ac:dyDescent="0.2">
      <c r="A537" s="16" t="s">
        <v>80</v>
      </c>
      <c r="B537" s="17" t="s">
        <v>1208</v>
      </c>
      <c r="C537" s="17" t="s">
        <v>501</v>
      </c>
      <c r="D537" s="17" t="s">
        <v>819</v>
      </c>
      <c r="E537" s="16" t="s">
        <v>28</v>
      </c>
      <c r="F537" s="18" t="s">
        <v>7</v>
      </c>
      <c r="G537" s="19">
        <v>99.508904999999999</v>
      </c>
      <c r="H537" s="19">
        <f t="shared" si="11"/>
        <v>199.01781</v>
      </c>
      <c r="I537" s="19"/>
      <c r="J537" s="19"/>
    </row>
    <row r="538" spans="1:10" ht="78.75" x14ac:dyDescent="0.2">
      <c r="A538" s="16" t="s">
        <v>81</v>
      </c>
      <c r="B538" s="17" t="s">
        <v>1209</v>
      </c>
      <c r="C538" s="17" t="s">
        <v>501</v>
      </c>
      <c r="D538" s="17" t="s">
        <v>510</v>
      </c>
      <c r="E538" s="16" t="s">
        <v>28</v>
      </c>
      <c r="F538" s="18" t="s">
        <v>7</v>
      </c>
      <c r="G538" s="19">
        <v>111.05190499999998</v>
      </c>
      <c r="H538" s="19">
        <f t="shared" si="11"/>
        <v>222.10380999999995</v>
      </c>
      <c r="I538" s="19"/>
      <c r="J538" s="19"/>
    </row>
    <row r="539" spans="1:10" ht="78.75" x14ac:dyDescent="0.2">
      <c r="A539" s="16" t="s">
        <v>82</v>
      </c>
      <c r="B539" s="17" t="s">
        <v>1210</v>
      </c>
      <c r="C539" s="17" t="s">
        <v>501</v>
      </c>
      <c r="D539" s="17" t="s">
        <v>512</v>
      </c>
      <c r="E539" s="16" t="s">
        <v>28</v>
      </c>
      <c r="F539" s="18" t="s">
        <v>10</v>
      </c>
      <c r="G539" s="19">
        <v>132.91764500000002</v>
      </c>
      <c r="H539" s="19">
        <f t="shared" si="11"/>
        <v>531.67058000000009</v>
      </c>
      <c r="I539" s="19"/>
      <c r="J539" s="19"/>
    </row>
    <row r="540" spans="1:10" ht="101.25" x14ac:dyDescent="0.2">
      <c r="A540" s="16" t="s">
        <v>83</v>
      </c>
      <c r="B540" s="17" t="s">
        <v>1211</v>
      </c>
      <c r="C540" s="17" t="s">
        <v>514</v>
      </c>
      <c r="D540" s="17" t="s">
        <v>517</v>
      </c>
      <c r="E540" s="16" t="s">
        <v>27</v>
      </c>
      <c r="F540" s="18" t="s">
        <v>1212</v>
      </c>
      <c r="G540" s="19">
        <v>2.58893</v>
      </c>
      <c r="H540" s="19">
        <f t="shared" si="11"/>
        <v>1035.5719999999999</v>
      </c>
      <c r="I540" s="19"/>
      <c r="J540" s="19"/>
    </row>
    <row r="541" spans="1:10" ht="112.5" x14ac:dyDescent="0.2">
      <c r="A541" s="16" t="s">
        <v>84</v>
      </c>
      <c r="B541" s="17" t="s">
        <v>1213</v>
      </c>
      <c r="C541" s="17" t="s">
        <v>514</v>
      </c>
      <c r="D541" s="17" t="s">
        <v>520</v>
      </c>
      <c r="E541" s="16" t="s">
        <v>27</v>
      </c>
      <c r="F541" s="18" t="s">
        <v>440</v>
      </c>
      <c r="G541" s="19">
        <v>4.1472350000000002</v>
      </c>
      <c r="H541" s="19">
        <f t="shared" si="11"/>
        <v>186.625575</v>
      </c>
      <c r="I541" s="19"/>
      <c r="J541" s="19"/>
    </row>
    <row r="542" spans="1:10" ht="112.5" x14ac:dyDescent="0.2">
      <c r="A542" s="16" t="s">
        <v>85</v>
      </c>
      <c r="B542" s="17" t="s">
        <v>1214</v>
      </c>
      <c r="C542" s="17" t="s">
        <v>514</v>
      </c>
      <c r="D542" s="17" t="s">
        <v>828</v>
      </c>
      <c r="E542" s="16" t="s">
        <v>27</v>
      </c>
      <c r="F542" s="18" t="s">
        <v>440</v>
      </c>
      <c r="G542" s="19">
        <v>4.2214400000000003</v>
      </c>
      <c r="H542" s="19">
        <f t="shared" si="11"/>
        <v>189.96480000000003</v>
      </c>
      <c r="I542" s="19"/>
      <c r="J542" s="19"/>
    </row>
    <row r="543" spans="1:10" ht="67.5" x14ac:dyDescent="0.2">
      <c r="A543" s="16" t="s">
        <v>86</v>
      </c>
      <c r="B543" s="17" t="s">
        <v>1215</v>
      </c>
      <c r="C543" s="17" t="s">
        <v>522</v>
      </c>
      <c r="D543" s="17" t="s">
        <v>523</v>
      </c>
      <c r="E543" s="16" t="s">
        <v>28</v>
      </c>
      <c r="F543" s="18" t="s">
        <v>38</v>
      </c>
      <c r="G543" s="19">
        <v>48.571294999999999</v>
      </c>
      <c r="H543" s="19">
        <f t="shared" si="11"/>
        <v>777.14071999999999</v>
      </c>
      <c r="I543" s="19"/>
      <c r="J543" s="19"/>
    </row>
    <row r="544" spans="1:10" ht="67.5" x14ac:dyDescent="0.2">
      <c r="A544" s="16" t="s">
        <v>87</v>
      </c>
      <c r="B544" s="17" t="s">
        <v>1216</v>
      </c>
      <c r="C544" s="17" t="s">
        <v>522</v>
      </c>
      <c r="D544" s="17" t="s">
        <v>525</v>
      </c>
      <c r="E544" s="16" t="s">
        <v>28</v>
      </c>
      <c r="F544" s="18" t="s">
        <v>7</v>
      </c>
      <c r="G544" s="19">
        <v>77.437039999999996</v>
      </c>
      <c r="H544" s="19">
        <f t="shared" si="11"/>
        <v>154.87407999999999</v>
      </c>
      <c r="I544" s="19"/>
      <c r="J544" s="19"/>
    </row>
    <row r="545" spans="1:10" ht="67.5" x14ac:dyDescent="0.2">
      <c r="A545" s="16" t="s">
        <v>88</v>
      </c>
      <c r="B545" s="17" t="s">
        <v>1217</v>
      </c>
      <c r="C545" s="17" t="s">
        <v>522</v>
      </c>
      <c r="D545" s="17" t="s">
        <v>838</v>
      </c>
      <c r="E545" s="16" t="s">
        <v>28</v>
      </c>
      <c r="F545" s="18" t="s">
        <v>7</v>
      </c>
      <c r="G545" s="19">
        <v>106.88817999999998</v>
      </c>
      <c r="H545" s="19">
        <f t="shared" si="11"/>
        <v>213.77635999999995</v>
      </c>
      <c r="I545" s="19"/>
      <c r="J545" s="19"/>
    </row>
    <row r="546" spans="1:10" ht="56.25" x14ac:dyDescent="0.2">
      <c r="A546" s="16" t="s">
        <v>89</v>
      </c>
      <c r="B546" s="17" t="s">
        <v>1218</v>
      </c>
      <c r="C546" s="17" t="s">
        <v>527</v>
      </c>
      <c r="D546" s="17" t="s">
        <v>528</v>
      </c>
      <c r="E546" s="16" t="s">
        <v>27</v>
      </c>
      <c r="F546" s="18" t="s">
        <v>1219</v>
      </c>
      <c r="G546" s="19">
        <v>0.80801000000000001</v>
      </c>
      <c r="H546" s="19">
        <f t="shared" si="11"/>
        <v>1018.0926000000001</v>
      </c>
      <c r="I546" s="19"/>
      <c r="J546" s="19"/>
    </row>
    <row r="547" spans="1:10" ht="67.5" x14ac:dyDescent="0.2">
      <c r="A547" s="16" t="s">
        <v>90</v>
      </c>
      <c r="B547" s="17" t="s">
        <v>1220</v>
      </c>
      <c r="C547" s="17" t="s">
        <v>402</v>
      </c>
      <c r="D547" s="17" t="s">
        <v>1221</v>
      </c>
      <c r="E547" s="16" t="s">
        <v>6</v>
      </c>
      <c r="F547" s="18" t="s">
        <v>5</v>
      </c>
      <c r="G547" s="19">
        <v>137.27924999999999</v>
      </c>
      <c r="H547" s="19">
        <f t="shared" si="11"/>
        <v>137.27924999999999</v>
      </c>
      <c r="I547" s="19"/>
      <c r="J547" s="19"/>
    </row>
    <row r="548" spans="1:10" ht="67.5" x14ac:dyDescent="0.2">
      <c r="A548" s="16" t="s">
        <v>91</v>
      </c>
      <c r="B548" s="17" t="s">
        <v>1222</v>
      </c>
      <c r="C548" s="17" t="s">
        <v>402</v>
      </c>
      <c r="D548" s="17" t="s">
        <v>1223</v>
      </c>
      <c r="E548" s="16" t="s">
        <v>6</v>
      </c>
      <c r="F548" s="18" t="s">
        <v>5</v>
      </c>
      <c r="G548" s="19">
        <v>137.27924999999999</v>
      </c>
      <c r="H548" s="19">
        <f t="shared" ref="H548:H557" si="12">G548*F548</f>
        <v>137.27924999999999</v>
      </c>
      <c r="I548" s="19"/>
      <c r="J548" s="19"/>
    </row>
    <row r="549" spans="1:10" ht="56.25" x14ac:dyDescent="0.2">
      <c r="A549" s="16" t="s">
        <v>92</v>
      </c>
      <c r="B549" s="17" t="s">
        <v>1224</v>
      </c>
      <c r="C549" s="17" t="s">
        <v>537</v>
      </c>
      <c r="D549" s="17" t="s">
        <v>1225</v>
      </c>
      <c r="E549" s="16" t="s">
        <v>139</v>
      </c>
      <c r="F549" s="18" t="s">
        <v>40</v>
      </c>
      <c r="G549" s="19">
        <v>25.031819999999996</v>
      </c>
      <c r="H549" s="19">
        <f t="shared" si="12"/>
        <v>450.5727599999999</v>
      </c>
      <c r="I549" s="19"/>
      <c r="J549" s="19"/>
    </row>
    <row r="550" spans="1:10" ht="56.25" x14ac:dyDescent="0.2">
      <c r="A550" s="16" t="s">
        <v>93</v>
      </c>
      <c r="B550" s="17" t="s">
        <v>1226</v>
      </c>
      <c r="C550" s="17" t="s">
        <v>537</v>
      </c>
      <c r="D550" s="17" t="s">
        <v>1227</v>
      </c>
      <c r="E550" s="16" t="s">
        <v>139</v>
      </c>
      <c r="F550" s="18" t="s">
        <v>40</v>
      </c>
      <c r="G550" s="19">
        <v>25.031819999999996</v>
      </c>
      <c r="H550" s="19">
        <f t="shared" si="12"/>
        <v>450.5727599999999</v>
      </c>
      <c r="I550" s="19"/>
      <c r="J550" s="19"/>
    </row>
    <row r="551" spans="1:10" ht="45" x14ac:dyDescent="0.2">
      <c r="A551" s="16" t="s">
        <v>94</v>
      </c>
      <c r="B551" s="17" t="s">
        <v>1228</v>
      </c>
      <c r="C551" s="17" t="s">
        <v>544</v>
      </c>
      <c r="D551" s="17" t="s">
        <v>545</v>
      </c>
      <c r="E551" s="16" t="s">
        <v>28</v>
      </c>
      <c r="F551" s="18" t="s">
        <v>62</v>
      </c>
      <c r="G551" s="19">
        <v>4.7985899999999999</v>
      </c>
      <c r="H551" s="19">
        <f t="shared" si="12"/>
        <v>172.74923999999999</v>
      </c>
      <c r="I551" s="19"/>
      <c r="J551" s="19"/>
    </row>
    <row r="552" spans="1:10" ht="78.75" x14ac:dyDescent="0.2">
      <c r="A552" s="16" t="s">
        <v>95</v>
      </c>
      <c r="B552" s="17" t="s">
        <v>1229</v>
      </c>
      <c r="C552" s="17" t="s">
        <v>412</v>
      </c>
      <c r="D552" s="17" t="s">
        <v>684</v>
      </c>
      <c r="E552" s="16" t="s">
        <v>9</v>
      </c>
      <c r="F552" s="18" t="s">
        <v>1230</v>
      </c>
      <c r="G552" s="19">
        <v>8002.4320999999982</v>
      </c>
      <c r="H552" s="19">
        <f t="shared" si="12"/>
        <v>2400.7296299999994</v>
      </c>
      <c r="I552" s="19"/>
      <c r="J552" s="19"/>
    </row>
    <row r="553" spans="1:10" ht="67.5" x14ac:dyDescent="0.2">
      <c r="A553" s="16" t="s">
        <v>96</v>
      </c>
      <c r="B553" s="17" t="s">
        <v>1231</v>
      </c>
      <c r="C553" s="17" t="s">
        <v>561</v>
      </c>
      <c r="D553" s="17" t="s">
        <v>562</v>
      </c>
      <c r="E553" s="16" t="s">
        <v>6</v>
      </c>
      <c r="F553" s="18" t="s">
        <v>7</v>
      </c>
      <c r="G553" s="19">
        <v>172.46066499999998</v>
      </c>
      <c r="H553" s="19">
        <f t="shared" si="12"/>
        <v>344.92132999999995</v>
      </c>
      <c r="I553" s="19"/>
      <c r="J553" s="19"/>
    </row>
    <row r="554" spans="1:10" ht="67.5" x14ac:dyDescent="0.2">
      <c r="A554" s="16" t="s">
        <v>97</v>
      </c>
      <c r="B554" s="17" t="s">
        <v>1232</v>
      </c>
      <c r="C554" s="17" t="s">
        <v>561</v>
      </c>
      <c r="D554" s="17" t="s">
        <v>564</v>
      </c>
      <c r="E554" s="16" t="s">
        <v>6</v>
      </c>
      <c r="F554" s="18" t="s">
        <v>5</v>
      </c>
      <c r="G554" s="19">
        <v>383.02972</v>
      </c>
      <c r="H554" s="19">
        <f t="shared" si="12"/>
        <v>383.02972</v>
      </c>
      <c r="I554" s="19"/>
      <c r="J554" s="19"/>
    </row>
    <row r="555" spans="1:10" ht="67.5" x14ac:dyDescent="0.2">
      <c r="A555" s="16" t="s">
        <v>98</v>
      </c>
      <c r="B555" s="17" t="s">
        <v>1233</v>
      </c>
      <c r="C555" s="17" t="s">
        <v>561</v>
      </c>
      <c r="D555" s="17" t="s">
        <v>1234</v>
      </c>
      <c r="E555" s="16" t="s">
        <v>6</v>
      </c>
      <c r="F555" s="18" t="s">
        <v>5</v>
      </c>
      <c r="G555" s="19">
        <v>512.05572499999994</v>
      </c>
      <c r="H555" s="19">
        <f t="shared" si="12"/>
        <v>512.05572499999994</v>
      </c>
      <c r="I555" s="19"/>
      <c r="J555" s="19"/>
    </row>
    <row r="556" spans="1:10" ht="33.75" x14ac:dyDescent="0.2">
      <c r="A556" s="16" t="s">
        <v>99</v>
      </c>
      <c r="B556" s="17" t="s">
        <v>1235</v>
      </c>
      <c r="C556" s="17" t="s">
        <v>561</v>
      </c>
      <c r="D556" s="17" t="s">
        <v>566</v>
      </c>
      <c r="E556" s="16" t="s">
        <v>6</v>
      </c>
      <c r="F556" s="18" t="s">
        <v>10</v>
      </c>
      <c r="G556" s="19">
        <v>1024.202145</v>
      </c>
      <c r="H556" s="19">
        <f t="shared" si="12"/>
        <v>4096.8085799999999</v>
      </c>
      <c r="I556" s="19"/>
      <c r="J556" s="19"/>
    </row>
    <row r="557" spans="1:10" ht="45" x14ac:dyDescent="0.2">
      <c r="A557" s="16" t="s">
        <v>100</v>
      </c>
      <c r="B557" s="17" t="s">
        <v>1236</v>
      </c>
      <c r="C557" s="17" t="s">
        <v>694</v>
      </c>
      <c r="D557" s="17" t="s">
        <v>695</v>
      </c>
      <c r="E557" s="16" t="s">
        <v>392</v>
      </c>
      <c r="F557" s="18" t="s">
        <v>12</v>
      </c>
      <c r="G557" s="19">
        <v>228.17212999999998</v>
      </c>
      <c r="H557" s="19">
        <f t="shared" si="12"/>
        <v>1369.03278</v>
      </c>
      <c r="I557" s="19"/>
      <c r="J557" s="19"/>
    </row>
    <row r="558" spans="1:10" ht="22.5" x14ac:dyDescent="0.2">
      <c r="A558" s="36"/>
      <c r="B558" s="14"/>
      <c r="C558" s="26" t="s">
        <v>1237</v>
      </c>
      <c r="D558" s="14"/>
      <c r="E558" s="14"/>
      <c r="F558" s="15"/>
      <c r="G558" s="15"/>
      <c r="H558" s="15"/>
      <c r="I558" s="15"/>
      <c r="J558" s="15"/>
    </row>
    <row r="559" spans="1:10" ht="56.25" x14ac:dyDescent="0.2">
      <c r="A559" s="16" t="s">
        <v>5</v>
      </c>
      <c r="B559" s="17" t="s">
        <v>1238</v>
      </c>
      <c r="C559" s="17" t="s">
        <v>354</v>
      </c>
      <c r="D559" s="17" t="s">
        <v>355</v>
      </c>
      <c r="E559" s="16" t="s">
        <v>27</v>
      </c>
      <c r="F559" s="18" t="s">
        <v>766</v>
      </c>
      <c r="G559" s="19">
        <v>8.4181450000000009</v>
      </c>
      <c r="H559" s="19">
        <f t="shared" ref="H559:H603" si="13">G559*F559</f>
        <v>589.27015000000006</v>
      </c>
      <c r="I559" s="19"/>
      <c r="J559" s="19"/>
    </row>
    <row r="560" spans="1:10" ht="67.5" x14ac:dyDescent="0.2">
      <c r="A560" s="16" t="s">
        <v>7</v>
      </c>
      <c r="B560" s="17" t="s">
        <v>1239</v>
      </c>
      <c r="C560" s="17" t="s">
        <v>358</v>
      </c>
      <c r="D560" s="17" t="s">
        <v>359</v>
      </c>
      <c r="E560" s="16" t="s">
        <v>27</v>
      </c>
      <c r="F560" s="18" t="s">
        <v>1240</v>
      </c>
      <c r="G560" s="19">
        <v>4.1472350000000002</v>
      </c>
      <c r="H560" s="19">
        <f t="shared" si="13"/>
        <v>248.83410000000001</v>
      </c>
      <c r="I560" s="19"/>
      <c r="J560" s="19"/>
    </row>
    <row r="561" spans="1:10" ht="22.5" x14ac:dyDescent="0.2">
      <c r="A561" s="16" t="s">
        <v>8</v>
      </c>
      <c r="B561" s="17" t="s">
        <v>1241</v>
      </c>
      <c r="C561" s="17" t="s">
        <v>365</v>
      </c>
      <c r="D561" s="17" t="s">
        <v>366</v>
      </c>
      <c r="E561" s="16" t="s">
        <v>367</v>
      </c>
      <c r="F561" s="18" t="s">
        <v>897</v>
      </c>
      <c r="G561" s="19">
        <v>42.131949999999996</v>
      </c>
      <c r="H561" s="19">
        <f t="shared" si="13"/>
        <v>25.279169999999997</v>
      </c>
      <c r="I561" s="19"/>
      <c r="J561" s="19"/>
    </row>
    <row r="562" spans="1:10" ht="67.5" x14ac:dyDescent="0.2">
      <c r="A562" s="16" t="s">
        <v>10</v>
      </c>
      <c r="B562" s="17" t="s">
        <v>1242</v>
      </c>
      <c r="C562" s="17" t="s">
        <v>370</v>
      </c>
      <c r="D562" s="17" t="s">
        <v>371</v>
      </c>
      <c r="E562" s="16" t="s">
        <v>27</v>
      </c>
      <c r="F562" s="18" t="s">
        <v>1243</v>
      </c>
      <c r="G562" s="19">
        <v>10.248535</v>
      </c>
      <c r="H562" s="19">
        <f t="shared" si="13"/>
        <v>1281.066875</v>
      </c>
      <c r="I562" s="19"/>
      <c r="J562" s="19"/>
    </row>
    <row r="563" spans="1:10" ht="67.5" x14ac:dyDescent="0.2">
      <c r="A563" s="16" t="s">
        <v>11</v>
      </c>
      <c r="B563" s="17" t="s">
        <v>1244</v>
      </c>
      <c r="C563" s="17" t="s">
        <v>370</v>
      </c>
      <c r="D563" s="17" t="s">
        <v>374</v>
      </c>
      <c r="E563" s="16" t="s">
        <v>27</v>
      </c>
      <c r="F563" s="18" t="s">
        <v>766</v>
      </c>
      <c r="G563" s="19">
        <v>4.2544200000000005</v>
      </c>
      <c r="H563" s="19">
        <f t="shared" si="13"/>
        <v>297.80940000000004</v>
      </c>
      <c r="I563" s="19"/>
      <c r="J563" s="19"/>
    </row>
    <row r="564" spans="1:10" ht="22.5" x14ac:dyDescent="0.2">
      <c r="A564" s="16" t="s">
        <v>12</v>
      </c>
      <c r="B564" s="17" t="s">
        <v>1245</v>
      </c>
      <c r="C564" s="17" t="s">
        <v>383</v>
      </c>
      <c r="D564" s="17" t="s">
        <v>384</v>
      </c>
      <c r="E564" s="16" t="s">
        <v>385</v>
      </c>
      <c r="F564" s="18" t="s">
        <v>32</v>
      </c>
      <c r="G564" s="19">
        <v>13.07657</v>
      </c>
      <c r="H564" s="19">
        <f t="shared" si="13"/>
        <v>130.76570000000001</v>
      </c>
      <c r="I564" s="19"/>
      <c r="J564" s="19"/>
    </row>
    <row r="565" spans="1:10" ht="45" x14ac:dyDescent="0.2">
      <c r="A565" s="16" t="s">
        <v>29</v>
      </c>
      <c r="B565" s="17" t="s">
        <v>1246</v>
      </c>
      <c r="C565" s="17" t="s">
        <v>387</v>
      </c>
      <c r="D565" s="17" t="s">
        <v>388</v>
      </c>
      <c r="E565" s="16" t="s">
        <v>28</v>
      </c>
      <c r="F565" s="18" t="s">
        <v>38</v>
      </c>
      <c r="G565" s="19">
        <v>3.6855149999999997</v>
      </c>
      <c r="H565" s="19">
        <f t="shared" si="13"/>
        <v>58.968239999999994</v>
      </c>
      <c r="I565" s="19"/>
      <c r="J565" s="19"/>
    </row>
    <row r="566" spans="1:10" ht="22.5" x14ac:dyDescent="0.2">
      <c r="A566" s="16" t="s">
        <v>30</v>
      </c>
      <c r="B566" s="17" t="s">
        <v>1247</v>
      </c>
      <c r="C566" s="17" t="s">
        <v>390</v>
      </c>
      <c r="D566" s="17" t="s">
        <v>391</v>
      </c>
      <c r="E566" s="16" t="s">
        <v>392</v>
      </c>
      <c r="F566" s="18" t="s">
        <v>5</v>
      </c>
      <c r="G566" s="19">
        <v>277.78229500000003</v>
      </c>
      <c r="H566" s="19">
        <f t="shared" si="13"/>
        <v>277.78229500000003</v>
      </c>
      <c r="I566" s="19"/>
      <c r="J566" s="19"/>
    </row>
    <row r="567" spans="1:10" ht="67.5" x14ac:dyDescent="0.2">
      <c r="A567" s="16" t="s">
        <v>31</v>
      </c>
      <c r="B567" s="17" t="s">
        <v>1248</v>
      </c>
      <c r="C567" s="17" t="s">
        <v>579</v>
      </c>
      <c r="D567" s="17" t="s">
        <v>904</v>
      </c>
      <c r="E567" s="16" t="s">
        <v>6</v>
      </c>
      <c r="F567" s="18" t="s">
        <v>7</v>
      </c>
      <c r="G567" s="19">
        <v>1133.3576999999998</v>
      </c>
      <c r="H567" s="19">
        <f t="shared" si="13"/>
        <v>2266.7153999999996</v>
      </c>
      <c r="I567" s="19"/>
      <c r="J567" s="19"/>
    </row>
    <row r="568" spans="1:10" ht="101.25" x14ac:dyDescent="0.2">
      <c r="A568" s="16" t="s">
        <v>32</v>
      </c>
      <c r="B568" s="17" t="s">
        <v>1249</v>
      </c>
      <c r="C568" s="17" t="s">
        <v>908</v>
      </c>
      <c r="D568" s="17" t="s">
        <v>1250</v>
      </c>
      <c r="E568" s="16" t="s">
        <v>6</v>
      </c>
      <c r="F568" s="18" t="s">
        <v>7</v>
      </c>
      <c r="G568" s="19">
        <v>2516.0936699999997</v>
      </c>
      <c r="H568" s="19">
        <f t="shared" si="13"/>
        <v>5032.1873399999995</v>
      </c>
      <c r="I568" s="19"/>
      <c r="J568" s="19"/>
    </row>
    <row r="569" spans="1:10" ht="56.25" x14ac:dyDescent="0.2">
      <c r="A569" s="16" t="s">
        <v>33</v>
      </c>
      <c r="B569" s="17" t="s">
        <v>1251</v>
      </c>
      <c r="C569" s="17" t="s">
        <v>585</v>
      </c>
      <c r="D569" s="17" t="s">
        <v>586</v>
      </c>
      <c r="E569" s="16" t="s">
        <v>6</v>
      </c>
      <c r="F569" s="18" t="s">
        <v>37</v>
      </c>
      <c r="G569" s="19">
        <v>609.55284999999992</v>
      </c>
      <c r="H569" s="19">
        <f t="shared" si="13"/>
        <v>9143.2927499999987</v>
      </c>
      <c r="I569" s="19"/>
      <c r="J569" s="19"/>
    </row>
    <row r="570" spans="1:10" ht="56.25" x14ac:dyDescent="0.2">
      <c r="A570" s="16" t="s">
        <v>34</v>
      </c>
      <c r="B570" s="17" t="s">
        <v>1252</v>
      </c>
      <c r="C570" s="17" t="s">
        <v>912</v>
      </c>
      <c r="D570" s="17" t="s">
        <v>1253</v>
      </c>
      <c r="E570" s="16" t="s">
        <v>6</v>
      </c>
      <c r="F570" s="18" t="s">
        <v>10</v>
      </c>
      <c r="G570" s="19">
        <v>298.64214499999997</v>
      </c>
      <c r="H570" s="19">
        <f t="shared" si="13"/>
        <v>1194.5685799999999</v>
      </c>
      <c r="I570" s="19"/>
      <c r="J570" s="19"/>
    </row>
    <row r="571" spans="1:10" ht="45" x14ac:dyDescent="0.2">
      <c r="A571" s="16" t="s">
        <v>35</v>
      </c>
      <c r="B571" s="17" t="s">
        <v>1254</v>
      </c>
      <c r="C571" s="17" t="s">
        <v>915</v>
      </c>
      <c r="D571" s="17" t="s">
        <v>1255</v>
      </c>
      <c r="E571" s="16" t="s">
        <v>27</v>
      </c>
      <c r="F571" s="18" t="s">
        <v>762</v>
      </c>
      <c r="G571" s="19">
        <v>69.299224999999993</v>
      </c>
      <c r="H571" s="19">
        <f t="shared" si="13"/>
        <v>831.59069999999997</v>
      </c>
      <c r="I571" s="19"/>
      <c r="J571" s="19"/>
    </row>
    <row r="572" spans="1:10" ht="45" x14ac:dyDescent="0.2">
      <c r="A572" s="16" t="s">
        <v>36</v>
      </c>
      <c r="B572" s="17" t="s">
        <v>1256</v>
      </c>
      <c r="C572" s="17" t="s">
        <v>588</v>
      </c>
      <c r="D572" s="17" t="s">
        <v>1257</v>
      </c>
      <c r="E572" s="16" t="s">
        <v>27</v>
      </c>
      <c r="F572" s="18" t="s">
        <v>1258</v>
      </c>
      <c r="G572" s="19">
        <v>95.889349999999993</v>
      </c>
      <c r="H572" s="19">
        <f t="shared" si="13"/>
        <v>7977.9939199999999</v>
      </c>
      <c r="I572" s="19"/>
      <c r="J572" s="19"/>
    </row>
    <row r="573" spans="1:10" ht="45" x14ac:dyDescent="0.2">
      <c r="A573" s="16" t="s">
        <v>37</v>
      </c>
      <c r="B573" s="17" t="s">
        <v>1259</v>
      </c>
      <c r="C573" s="17" t="s">
        <v>588</v>
      </c>
      <c r="D573" s="17" t="s">
        <v>1260</v>
      </c>
      <c r="E573" s="16" t="s">
        <v>27</v>
      </c>
      <c r="F573" s="18" t="s">
        <v>1261</v>
      </c>
      <c r="G573" s="19">
        <v>17.248539999999998</v>
      </c>
      <c r="H573" s="19">
        <f t="shared" si="13"/>
        <v>358.769632</v>
      </c>
      <c r="I573" s="19"/>
      <c r="J573" s="19"/>
    </row>
    <row r="574" spans="1:10" ht="45" x14ac:dyDescent="0.2">
      <c r="A574" s="16" t="s">
        <v>38</v>
      </c>
      <c r="B574" s="17" t="s">
        <v>1262</v>
      </c>
      <c r="C574" s="17" t="s">
        <v>593</v>
      </c>
      <c r="D574" s="17" t="s">
        <v>594</v>
      </c>
      <c r="E574" s="16" t="s">
        <v>27</v>
      </c>
      <c r="F574" s="18" t="s">
        <v>1263</v>
      </c>
      <c r="G574" s="19">
        <v>13.752660000000001</v>
      </c>
      <c r="H574" s="19">
        <f t="shared" si="13"/>
        <v>880.17024000000004</v>
      </c>
      <c r="I574" s="19"/>
      <c r="J574" s="19"/>
    </row>
    <row r="575" spans="1:10" ht="67.5" x14ac:dyDescent="0.2">
      <c r="A575" s="16" t="s">
        <v>39</v>
      </c>
      <c r="B575" s="17" t="s">
        <v>1264</v>
      </c>
      <c r="C575" s="17" t="s">
        <v>420</v>
      </c>
      <c r="D575" s="17" t="s">
        <v>1174</v>
      </c>
      <c r="E575" s="16" t="s">
        <v>27</v>
      </c>
      <c r="F575" s="18" t="s">
        <v>1021</v>
      </c>
      <c r="G575" s="19">
        <v>6.8763300000000003</v>
      </c>
      <c r="H575" s="19">
        <f t="shared" si="13"/>
        <v>34.38165</v>
      </c>
      <c r="I575" s="19"/>
      <c r="J575" s="19"/>
    </row>
    <row r="576" spans="1:10" ht="56.25" x14ac:dyDescent="0.2">
      <c r="A576" s="16" t="s">
        <v>40</v>
      </c>
      <c r="B576" s="17" t="s">
        <v>1265</v>
      </c>
      <c r="C576" s="17" t="s">
        <v>420</v>
      </c>
      <c r="D576" s="17" t="s">
        <v>611</v>
      </c>
      <c r="E576" s="16" t="s">
        <v>27</v>
      </c>
      <c r="F576" s="18" t="s">
        <v>1266</v>
      </c>
      <c r="G576" s="19">
        <v>4.2709099999999998</v>
      </c>
      <c r="H576" s="19">
        <f t="shared" si="13"/>
        <v>640.63649999999996</v>
      </c>
      <c r="I576" s="19"/>
      <c r="J576" s="19"/>
    </row>
    <row r="577" spans="1:10" ht="56.25" x14ac:dyDescent="0.2">
      <c r="A577" s="16" t="s">
        <v>41</v>
      </c>
      <c r="B577" s="17" t="s">
        <v>1267</v>
      </c>
      <c r="C577" s="17" t="s">
        <v>420</v>
      </c>
      <c r="D577" s="17" t="s">
        <v>614</v>
      </c>
      <c r="E577" s="16" t="s">
        <v>27</v>
      </c>
      <c r="F577" s="18" t="s">
        <v>598</v>
      </c>
      <c r="G577" s="19">
        <v>4.4852800000000004</v>
      </c>
      <c r="H577" s="19">
        <f t="shared" si="13"/>
        <v>89.705600000000004</v>
      </c>
      <c r="I577" s="19"/>
      <c r="J577" s="19"/>
    </row>
    <row r="578" spans="1:10" ht="56.25" x14ac:dyDescent="0.2">
      <c r="A578" s="16" t="s">
        <v>42</v>
      </c>
      <c r="B578" s="17" t="s">
        <v>1268</v>
      </c>
      <c r="C578" s="17" t="s">
        <v>420</v>
      </c>
      <c r="D578" s="17" t="s">
        <v>1269</v>
      </c>
      <c r="E578" s="16" t="s">
        <v>27</v>
      </c>
      <c r="F578" s="18" t="s">
        <v>1270</v>
      </c>
      <c r="G578" s="19">
        <v>8.6984750000000002</v>
      </c>
      <c r="H578" s="19">
        <f t="shared" si="13"/>
        <v>1522.233125</v>
      </c>
      <c r="I578" s="19"/>
      <c r="J578" s="19"/>
    </row>
    <row r="579" spans="1:10" ht="101.25" x14ac:dyDescent="0.2">
      <c r="A579" s="16" t="s">
        <v>44</v>
      </c>
      <c r="B579" s="17" t="s">
        <v>1271</v>
      </c>
      <c r="C579" s="17" t="s">
        <v>471</v>
      </c>
      <c r="D579" s="17" t="s">
        <v>1272</v>
      </c>
      <c r="E579" s="16" t="s">
        <v>27</v>
      </c>
      <c r="F579" s="18" t="s">
        <v>626</v>
      </c>
      <c r="G579" s="19">
        <v>9.3745649999999987</v>
      </c>
      <c r="H579" s="19">
        <f t="shared" si="13"/>
        <v>281.23694999999998</v>
      </c>
      <c r="I579" s="19"/>
      <c r="J579" s="19"/>
    </row>
    <row r="580" spans="1:10" ht="101.25" x14ac:dyDescent="0.2">
      <c r="A580" s="16" t="s">
        <v>45</v>
      </c>
      <c r="B580" s="17" t="s">
        <v>1273</v>
      </c>
      <c r="C580" s="17" t="s">
        <v>471</v>
      </c>
      <c r="D580" s="17" t="s">
        <v>481</v>
      </c>
      <c r="E580" s="16" t="s">
        <v>27</v>
      </c>
      <c r="F580" s="18" t="s">
        <v>1274</v>
      </c>
      <c r="G580" s="19">
        <v>4.2296849999999999</v>
      </c>
      <c r="H580" s="19">
        <f t="shared" si="13"/>
        <v>93.053069999999991</v>
      </c>
      <c r="I580" s="19"/>
      <c r="J580" s="19"/>
    </row>
    <row r="581" spans="1:10" ht="78.75" x14ac:dyDescent="0.2">
      <c r="A581" s="16" t="s">
        <v>46</v>
      </c>
      <c r="B581" s="17" t="s">
        <v>1275</v>
      </c>
      <c r="C581" s="17" t="s">
        <v>501</v>
      </c>
      <c r="D581" s="17" t="s">
        <v>1276</v>
      </c>
      <c r="E581" s="16" t="s">
        <v>28</v>
      </c>
      <c r="F581" s="18" t="s">
        <v>10</v>
      </c>
      <c r="G581" s="19">
        <v>159.40058500000001</v>
      </c>
      <c r="H581" s="19">
        <f t="shared" si="13"/>
        <v>637.60234000000003</v>
      </c>
      <c r="I581" s="19"/>
      <c r="J581" s="19"/>
    </row>
    <row r="582" spans="1:10" ht="78.75" x14ac:dyDescent="0.2">
      <c r="A582" s="16" t="s">
        <v>49</v>
      </c>
      <c r="B582" s="17" t="s">
        <v>1277</v>
      </c>
      <c r="C582" s="17" t="s">
        <v>501</v>
      </c>
      <c r="D582" s="17" t="s">
        <v>504</v>
      </c>
      <c r="E582" s="16" t="s">
        <v>28</v>
      </c>
      <c r="F582" s="18" t="s">
        <v>7</v>
      </c>
      <c r="G582" s="19">
        <v>47.952919999999999</v>
      </c>
      <c r="H582" s="19">
        <f t="shared" si="13"/>
        <v>95.905839999999998</v>
      </c>
      <c r="I582" s="19"/>
      <c r="J582" s="19"/>
    </row>
    <row r="583" spans="1:10" ht="56.25" x14ac:dyDescent="0.2">
      <c r="A583" s="16" t="s">
        <v>51</v>
      </c>
      <c r="B583" s="17" t="s">
        <v>1278</v>
      </c>
      <c r="C583" s="17" t="s">
        <v>527</v>
      </c>
      <c r="D583" s="17" t="s">
        <v>528</v>
      </c>
      <c r="E583" s="16" t="s">
        <v>27</v>
      </c>
      <c r="F583" s="18" t="s">
        <v>1279</v>
      </c>
      <c r="G583" s="19">
        <v>0.80801000000000001</v>
      </c>
      <c r="H583" s="19">
        <f t="shared" si="13"/>
        <v>444.40550000000002</v>
      </c>
      <c r="I583" s="19"/>
      <c r="J583" s="19"/>
    </row>
    <row r="584" spans="1:10" ht="56.25" x14ac:dyDescent="0.2">
      <c r="A584" s="16" t="s">
        <v>52</v>
      </c>
      <c r="B584" s="17" t="s">
        <v>1280</v>
      </c>
      <c r="C584" s="17" t="s">
        <v>527</v>
      </c>
      <c r="D584" s="17" t="s">
        <v>1281</v>
      </c>
      <c r="E584" s="16" t="s">
        <v>27</v>
      </c>
      <c r="F584" s="18" t="s">
        <v>1274</v>
      </c>
      <c r="G584" s="19">
        <v>0.585395</v>
      </c>
      <c r="H584" s="19">
        <f t="shared" si="13"/>
        <v>12.878690000000001</v>
      </c>
      <c r="I584" s="19"/>
      <c r="J584" s="19"/>
    </row>
    <row r="585" spans="1:10" ht="67.5" x14ac:dyDescent="0.2">
      <c r="A585" s="16" t="s">
        <v>53</v>
      </c>
      <c r="B585" s="17" t="s">
        <v>1282</v>
      </c>
      <c r="C585" s="17" t="s">
        <v>527</v>
      </c>
      <c r="D585" s="17" t="s">
        <v>649</v>
      </c>
      <c r="E585" s="16" t="s">
        <v>27</v>
      </c>
      <c r="F585" s="18" t="s">
        <v>479</v>
      </c>
      <c r="G585" s="19">
        <v>0.82450000000000001</v>
      </c>
      <c r="H585" s="19">
        <f t="shared" si="13"/>
        <v>140.16499999999999</v>
      </c>
      <c r="I585" s="19"/>
      <c r="J585" s="19"/>
    </row>
    <row r="586" spans="1:10" ht="67.5" x14ac:dyDescent="0.2">
      <c r="A586" s="16" t="s">
        <v>54</v>
      </c>
      <c r="B586" s="17" t="s">
        <v>1283</v>
      </c>
      <c r="C586" s="17" t="s">
        <v>402</v>
      </c>
      <c r="D586" s="17" t="s">
        <v>531</v>
      </c>
      <c r="E586" s="16" t="s">
        <v>6</v>
      </c>
      <c r="F586" s="18" t="s">
        <v>5</v>
      </c>
      <c r="G586" s="19">
        <v>137.27924999999999</v>
      </c>
      <c r="H586" s="19">
        <f t="shared" si="13"/>
        <v>137.27924999999999</v>
      </c>
      <c r="I586" s="19"/>
      <c r="J586" s="19"/>
    </row>
    <row r="587" spans="1:10" ht="67.5" x14ac:dyDescent="0.2">
      <c r="A587" s="16" t="s">
        <v>55</v>
      </c>
      <c r="B587" s="17" t="s">
        <v>1284</v>
      </c>
      <c r="C587" s="17" t="s">
        <v>655</v>
      </c>
      <c r="D587" s="17" t="s">
        <v>656</v>
      </c>
      <c r="E587" s="16" t="s">
        <v>6</v>
      </c>
      <c r="F587" s="18" t="s">
        <v>5</v>
      </c>
      <c r="G587" s="19">
        <v>137.27924999999999</v>
      </c>
      <c r="H587" s="19">
        <f t="shared" si="13"/>
        <v>137.27924999999999</v>
      </c>
      <c r="I587" s="19"/>
      <c r="J587" s="19"/>
    </row>
    <row r="588" spans="1:10" ht="67.5" x14ac:dyDescent="0.2">
      <c r="A588" s="16" t="s">
        <v>56</v>
      </c>
      <c r="B588" s="17" t="s">
        <v>1285</v>
      </c>
      <c r="C588" s="17" t="s">
        <v>658</v>
      </c>
      <c r="D588" s="17" t="s">
        <v>1286</v>
      </c>
      <c r="E588" s="16" t="s">
        <v>139</v>
      </c>
      <c r="F588" s="18" t="s">
        <v>40</v>
      </c>
      <c r="G588" s="19">
        <v>9.4899950000000004</v>
      </c>
      <c r="H588" s="19">
        <f t="shared" si="13"/>
        <v>170.81990999999999</v>
      </c>
      <c r="I588" s="19"/>
      <c r="J588" s="19"/>
    </row>
    <row r="589" spans="1:10" ht="56.25" x14ac:dyDescent="0.2">
      <c r="A589" s="16" t="s">
        <v>57</v>
      </c>
      <c r="B589" s="17" t="s">
        <v>1287</v>
      </c>
      <c r="C589" s="17" t="s">
        <v>663</v>
      </c>
      <c r="D589" s="17" t="s">
        <v>1288</v>
      </c>
      <c r="E589" s="16" t="s">
        <v>139</v>
      </c>
      <c r="F589" s="18" t="s">
        <v>31</v>
      </c>
      <c r="G589" s="19">
        <v>14.156665</v>
      </c>
      <c r="H589" s="19">
        <f t="shared" si="13"/>
        <v>127.40998500000001</v>
      </c>
      <c r="I589" s="19"/>
      <c r="J589" s="19"/>
    </row>
    <row r="590" spans="1:10" ht="56.25" x14ac:dyDescent="0.2">
      <c r="A590" s="16" t="s">
        <v>58</v>
      </c>
      <c r="B590" s="17" t="s">
        <v>1289</v>
      </c>
      <c r="C590" s="17" t="s">
        <v>663</v>
      </c>
      <c r="D590" s="17" t="s">
        <v>1290</v>
      </c>
      <c r="E590" s="16" t="s">
        <v>139</v>
      </c>
      <c r="F590" s="18" t="s">
        <v>8</v>
      </c>
      <c r="G590" s="19">
        <v>14.156665</v>
      </c>
      <c r="H590" s="19">
        <f t="shared" si="13"/>
        <v>42.469994999999997</v>
      </c>
      <c r="I590" s="19"/>
      <c r="J590" s="19"/>
    </row>
    <row r="591" spans="1:10" ht="56.25" x14ac:dyDescent="0.2">
      <c r="A591" s="16" t="s">
        <v>59</v>
      </c>
      <c r="B591" s="17" t="s">
        <v>1291</v>
      </c>
      <c r="C591" s="17" t="s">
        <v>663</v>
      </c>
      <c r="D591" s="17" t="s">
        <v>1292</v>
      </c>
      <c r="E591" s="16" t="s">
        <v>139</v>
      </c>
      <c r="F591" s="18" t="s">
        <v>12</v>
      </c>
      <c r="G591" s="19">
        <v>14.156665</v>
      </c>
      <c r="H591" s="19">
        <f t="shared" si="13"/>
        <v>84.939989999999995</v>
      </c>
      <c r="I591" s="19"/>
      <c r="J591" s="19"/>
    </row>
    <row r="592" spans="1:10" ht="45" x14ac:dyDescent="0.2">
      <c r="A592" s="16" t="s">
        <v>60</v>
      </c>
      <c r="B592" s="17" t="s">
        <v>1293</v>
      </c>
      <c r="C592" s="17" t="s">
        <v>670</v>
      </c>
      <c r="D592" s="17" t="s">
        <v>673</v>
      </c>
      <c r="E592" s="16" t="s">
        <v>28</v>
      </c>
      <c r="F592" s="18" t="s">
        <v>5</v>
      </c>
      <c r="G592" s="19">
        <v>4.1472350000000002</v>
      </c>
      <c r="H592" s="19">
        <f t="shared" si="13"/>
        <v>4.1472350000000002</v>
      </c>
      <c r="I592" s="19"/>
      <c r="J592" s="19"/>
    </row>
    <row r="593" spans="1:10" ht="45" x14ac:dyDescent="0.2">
      <c r="A593" s="16" t="s">
        <v>61</v>
      </c>
      <c r="B593" s="17" t="s">
        <v>1294</v>
      </c>
      <c r="C593" s="17" t="s">
        <v>670</v>
      </c>
      <c r="D593" s="17" t="s">
        <v>675</v>
      </c>
      <c r="E593" s="16" t="s">
        <v>28</v>
      </c>
      <c r="F593" s="18" t="s">
        <v>5</v>
      </c>
      <c r="G593" s="19">
        <v>4.1472350000000002</v>
      </c>
      <c r="H593" s="19">
        <f t="shared" si="13"/>
        <v>4.1472350000000002</v>
      </c>
      <c r="I593" s="19"/>
      <c r="J593" s="19"/>
    </row>
    <row r="594" spans="1:10" ht="45" x14ac:dyDescent="0.2">
      <c r="A594" s="16" t="s">
        <v>62</v>
      </c>
      <c r="B594" s="17" t="s">
        <v>1295</v>
      </c>
      <c r="C594" s="17" t="s">
        <v>677</v>
      </c>
      <c r="D594" s="17" t="s">
        <v>678</v>
      </c>
      <c r="E594" s="16" t="s">
        <v>28</v>
      </c>
      <c r="F594" s="18" t="s">
        <v>31</v>
      </c>
      <c r="G594" s="19">
        <v>4.9222649999999994</v>
      </c>
      <c r="H594" s="19">
        <f t="shared" si="13"/>
        <v>44.300384999999991</v>
      </c>
      <c r="I594" s="19"/>
      <c r="J594" s="19"/>
    </row>
    <row r="595" spans="1:10" ht="45" x14ac:dyDescent="0.2">
      <c r="A595" s="16" t="s">
        <v>63</v>
      </c>
      <c r="B595" s="17" t="s">
        <v>1296</v>
      </c>
      <c r="C595" s="17" t="s">
        <v>544</v>
      </c>
      <c r="D595" s="17" t="s">
        <v>682</v>
      </c>
      <c r="E595" s="16" t="s">
        <v>28</v>
      </c>
      <c r="F595" s="18" t="s">
        <v>55</v>
      </c>
      <c r="G595" s="19">
        <v>2.9022399999999999</v>
      </c>
      <c r="H595" s="19">
        <f t="shared" si="13"/>
        <v>84.164959999999994</v>
      </c>
      <c r="I595" s="19"/>
      <c r="J595" s="19"/>
    </row>
    <row r="596" spans="1:10" ht="45" x14ac:dyDescent="0.2">
      <c r="A596" s="16" t="s">
        <v>64</v>
      </c>
      <c r="B596" s="17" t="s">
        <v>1297</v>
      </c>
      <c r="C596" s="17" t="s">
        <v>544</v>
      </c>
      <c r="D596" s="17" t="s">
        <v>1298</v>
      </c>
      <c r="E596" s="16" t="s">
        <v>28</v>
      </c>
      <c r="F596" s="18" t="s">
        <v>45</v>
      </c>
      <c r="G596" s="19">
        <v>2.9022399999999999</v>
      </c>
      <c r="H596" s="19">
        <f t="shared" si="13"/>
        <v>63.84928</v>
      </c>
      <c r="I596" s="19"/>
      <c r="J596" s="19"/>
    </row>
    <row r="597" spans="1:10" ht="67.5" x14ac:dyDescent="0.2">
      <c r="A597" s="16" t="s">
        <v>65</v>
      </c>
      <c r="B597" s="17" t="s">
        <v>1299</v>
      </c>
      <c r="C597" s="17" t="s">
        <v>412</v>
      </c>
      <c r="D597" s="17" t="s">
        <v>878</v>
      </c>
      <c r="E597" s="16" t="s">
        <v>9</v>
      </c>
      <c r="F597" s="18" t="s">
        <v>1300</v>
      </c>
      <c r="G597" s="19">
        <v>8002.4320999999982</v>
      </c>
      <c r="H597" s="19">
        <f t="shared" si="13"/>
        <v>3200.9728399999995</v>
      </c>
      <c r="I597" s="19"/>
      <c r="J597" s="19"/>
    </row>
    <row r="598" spans="1:10" ht="22.5" x14ac:dyDescent="0.2">
      <c r="A598" s="16" t="s">
        <v>66</v>
      </c>
      <c r="B598" s="17" t="s">
        <v>1301</v>
      </c>
      <c r="C598" s="17" t="s">
        <v>687</v>
      </c>
      <c r="D598" s="17" t="s">
        <v>688</v>
      </c>
      <c r="E598" s="16" t="s">
        <v>689</v>
      </c>
      <c r="F598" s="18" t="s">
        <v>7</v>
      </c>
      <c r="G598" s="19">
        <v>262.19099999999997</v>
      </c>
      <c r="H598" s="19">
        <f t="shared" si="13"/>
        <v>524.38199999999995</v>
      </c>
      <c r="I598" s="19"/>
      <c r="J598" s="19"/>
    </row>
    <row r="599" spans="1:10" ht="22.5" x14ac:dyDescent="0.2">
      <c r="A599" s="16" t="s">
        <v>67</v>
      </c>
      <c r="B599" s="17" t="s">
        <v>1302</v>
      </c>
      <c r="C599" s="17" t="s">
        <v>691</v>
      </c>
      <c r="D599" s="17" t="s">
        <v>692</v>
      </c>
      <c r="E599" s="16" t="s">
        <v>13</v>
      </c>
      <c r="F599" s="18" t="s">
        <v>7</v>
      </c>
      <c r="G599" s="19">
        <v>327.38421499999998</v>
      </c>
      <c r="H599" s="19">
        <f t="shared" si="13"/>
        <v>654.76842999999997</v>
      </c>
      <c r="I599" s="19"/>
      <c r="J599" s="19"/>
    </row>
    <row r="600" spans="1:10" ht="56.25" x14ac:dyDescent="0.2">
      <c r="A600" s="16" t="s">
        <v>68</v>
      </c>
      <c r="B600" s="17" t="s">
        <v>1303</v>
      </c>
      <c r="C600" s="17" t="s">
        <v>981</v>
      </c>
      <c r="D600" s="17" t="s">
        <v>1304</v>
      </c>
      <c r="E600" s="16" t="s">
        <v>392</v>
      </c>
      <c r="F600" s="18" t="s">
        <v>7</v>
      </c>
      <c r="G600" s="19">
        <v>2858.8630549999998</v>
      </c>
      <c r="H600" s="19">
        <f t="shared" si="13"/>
        <v>5717.7261099999996</v>
      </c>
      <c r="I600" s="19"/>
      <c r="J600" s="19"/>
    </row>
    <row r="601" spans="1:10" ht="22.5" x14ac:dyDescent="0.2">
      <c r="A601" s="16" t="s">
        <v>69</v>
      </c>
      <c r="B601" s="17" t="s">
        <v>1305</v>
      </c>
      <c r="C601" s="17" t="s">
        <v>984</v>
      </c>
      <c r="D601" s="17" t="s">
        <v>985</v>
      </c>
      <c r="E601" s="16" t="s">
        <v>13</v>
      </c>
      <c r="F601" s="18" t="s">
        <v>10</v>
      </c>
      <c r="G601" s="19">
        <v>562.44092000000001</v>
      </c>
      <c r="H601" s="19">
        <f t="shared" si="13"/>
        <v>2249.76368</v>
      </c>
      <c r="I601" s="19"/>
      <c r="J601" s="19"/>
    </row>
    <row r="602" spans="1:10" ht="22.5" x14ac:dyDescent="0.2">
      <c r="A602" s="16" t="s">
        <v>70</v>
      </c>
      <c r="B602" s="17" t="s">
        <v>1306</v>
      </c>
      <c r="C602" s="17" t="s">
        <v>697</v>
      </c>
      <c r="D602" s="17" t="s">
        <v>987</v>
      </c>
      <c r="E602" s="16" t="s">
        <v>392</v>
      </c>
      <c r="F602" s="18" t="s">
        <v>7</v>
      </c>
      <c r="G602" s="19">
        <v>778.00644499999999</v>
      </c>
      <c r="H602" s="19">
        <f t="shared" si="13"/>
        <v>1556.01289</v>
      </c>
      <c r="I602" s="19"/>
      <c r="J602" s="19"/>
    </row>
    <row r="603" spans="1:10" ht="45" x14ac:dyDescent="0.2">
      <c r="A603" s="16" t="s">
        <v>71</v>
      </c>
      <c r="B603" s="17" t="s">
        <v>1307</v>
      </c>
      <c r="C603" s="17" t="s">
        <v>694</v>
      </c>
      <c r="D603" s="17" t="s">
        <v>695</v>
      </c>
      <c r="E603" s="16" t="s">
        <v>392</v>
      </c>
      <c r="F603" s="18" t="s">
        <v>70</v>
      </c>
      <c r="G603" s="19">
        <v>228.17212999999998</v>
      </c>
      <c r="H603" s="19">
        <f t="shared" si="13"/>
        <v>10039.573719999999</v>
      </c>
      <c r="I603" s="19"/>
      <c r="J603" s="19"/>
    </row>
    <row r="604" spans="1:10" ht="22.5" x14ac:dyDescent="0.2">
      <c r="A604" s="36"/>
      <c r="B604" s="14"/>
      <c r="C604" s="26" t="s">
        <v>1308</v>
      </c>
      <c r="D604" s="14"/>
      <c r="E604" s="14"/>
      <c r="F604" s="15"/>
      <c r="G604" s="15"/>
      <c r="H604" s="15"/>
      <c r="I604" s="15"/>
      <c r="J604" s="15"/>
    </row>
    <row r="605" spans="1:10" ht="67.5" x14ac:dyDescent="0.2">
      <c r="A605" s="16" t="s">
        <v>5</v>
      </c>
      <c r="B605" s="17" t="s">
        <v>1309</v>
      </c>
      <c r="C605" s="17" t="s">
        <v>358</v>
      </c>
      <c r="D605" s="17" t="s">
        <v>359</v>
      </c>
      <c r="E605" s="16" t="s">
        <v>27</v>
      </c>
      <c r="F605" s="18" t="s">
        <v>621</v>
      </c>
      <c r="G605" s="19">
        <v>8.3027149999999992</v>
      </c>
      <c r="H605" s="19">
        <f t="shared" ref="H605:H648" si="14">G605*F605</f>
        <v>1120.8665249999999</v>
      </c>
      <c r="I605" s="19"/>
      <c r="J605" s="19"/>
    </row>
    <row r="606" spans="1:10" ht="67.5" x14ac:dyDescent="0.2">
      <c r="A606" s="16" t="s">
        <v>7</v>
      </c>
      <c r="B606" s="17" t="s">
        <v>1310</v>
      </c>
      <c r="C606" s="17" t="s">
        <v>358</v>
      </c>
      <c r="D606" s="17" t="s">
        <v>362</v>
      </c>
      <c r="E606" s="16" t="s">
        <v>27</v>
      </c>
      <c r="F606" s="18" t="s">
        <v>1311</v>
      </c>
      <c r="G606" s="19">
        <v>1.5500599999999998</v>
      </c>
      <c r="H606" s="19">
        <f t="shared" si="14"/>
        <v>3495.3852999999995</v>
      </c>
      <c r="I606" s="19"/>
      <c r="J606" s="19"/>
    </row>
    <row r="607" spans="1:10" ht="22.5" x14ac:dyDescent="0.2">
      <c r="A607" s="16" t="s">
        <v>8</v>
      </c>
      <c r="B607" s="17" t="s">
        <v>1312</v>
      </c>
      <c r="C607" s="17" t="s">
        <v>365</v>
      </c>
      <c r="D607" s="17" t="s">
        <v>366</v>
      </c>
      <c r="E607" s="16" t="s">
        <v>367</v>
      </c>
      <c r="F607" s="18" t="s">
        <v>1313</v>
      </c>
      <c r="G607" s="19">
        <v>84.181449999999984</v>
      </c>
      <c r="H607" s="19">
        <f t="shared" si="14"/>
        <v>471.41611999999986</v>
      </c>
      <c r="I607" s="19"/>
      <c r="J607" s="19"/>
    </row>
    <row r="608" spans="1:10" ht="67.5" x14ac:dyDescent="0.2">
      <c r="A608" s="16" t="s">
        <v>10</v>
      </c>
      <c r="B608" s="17" t="s">
        <v>1314</v>
      </c>
      <c r="C608" s="17" t="s">
        <v>370</v>
      </c>
      <c r="D608" s="17" t="s">
        <v>1315</v>
      </c>
      <c r="E608" s="16" t="s">
        <v>27</v>
      </c>
      <c r="F608" s="18" t="s">
        <v>731</v>
      </c>
      <c r="G608" s="19">
        <v>20.488825000000002</v>
      </c>
      <c r="H608" s="19">
        <f t="shared" si="14"/>
        <v>1843.9942500000002</v>
      </c>
      <c r="I608" s="19"/>
      <c r="J608" s="19"/>
    </row>
    <row r="609" spans="1:10" ht="67.5" x14ac:dyDescent="0.2">
      <c r="A609" s="16" t="s">
        <v>11</v>
      </c>
      <c r="B609" s="17" t="s">
        <v>1316</v>
      </c>
      <c r="C609" s="17" t="s">
        <v>370</v>
      </c>
      <c r="D609" s="17" t="s">
        <v>371</v>
      </c>
      <c r="E609" s="16" t="s">
        <v>27</v>
      </c>
      <c r="F609" s="18" t="s">
        <v>1317</v>
      </c>
      <c r="G609" s="19">
        <v>20.488825000000002</v>
      </c>
      <c r="H609" s="19">
        <f t="shared" si="14"/>
        <v>14751.954000000002</v>
      </c>
      <c r="I609" s="19"/>
      <c r="J609" s="19"/>
    </row>
    <row r="610" spans="1:10" ht="67.5" x14ac:dyDescent="0.2">
      <c r="A610" s="16" t="s">
        <v>12</v>
      </c>
      <c r="B610" s="17" t="s">
        <v>1318</v>
      </c>
      <c r="C610" s="17" t="s">
        <v>370</v>
      </c>
      <c r="D610" s="17" t="s">
        <v>1319</v>
      </c>
      <c r="E610" s="16" t="s">
        <v>27</v>
      </c>
      <c r="F610" s="18" t="s">
        <v>1320</v>
      </c>
      <c r="G610" s="19">
        <v>8.4758599999999991</v>
      </c>
      <c r="H610" s="19">
        <f t="shared" si="14"/>
        <v>10425.307799999999</v>
      </c>
      <c r="I610" s="19"/>
      <c r="J610" s="19"/>
    </row>
    <row r="611" spans="1:10" ht="45" x14ac:dyDescent="0.2">
      <c r="A611" s="16" t="s">
        <v>29</v>
      </c>
      <c r="B611" s="17" t="s">
        <v>1321</v>
      </c>
      <c r="C611" s="17" t="s">
        <v>1322</v>
      </c>
      <c r="D611" s="17" t="s">
        <v>1323</v>
      </c>
      <c r="E611" s="16" t="s">
        <v>1324</v>
      </c>
      <c r="F611" s="18" t="s">
        <v>36</v>
      </c>
      <c r="G611" s="19">
        <v>28.115449999999999</v>
      </c>
      <c r="H611" s="19">
        <f t="shared" si="14"/>
        <v>393.61629999999997</v>
      </c>
      <c r="I611" s="19"/>
      <c r="J611" s="19"/>
    </row>
    <row r="612" spans="1:10" ht="22.5" x14ac:dyDescent="0.2">
      <c r="A612" s="16" t="s">
        <v>30</v>
      </c>
      <c r="B612" s="17" t="s">
        <v>1325</v>
      </c>
      <c r="C612" s="17" t="s">
        <v>383</v>
      </c>
      <c r="D612" s="17" t="s">
        <v>384</v>
      </c>
      <c r="E612" s="16" t="s">
        <v>385</v>
      </c>
      <c r="F612" s="18" t="s">
        <v>82</v>
      </c>
      <c r="G612" s="19">
        <v>26.169629999999998</v>
      </c>
      <c r="H612" s="19">
        <f t="shared" si="14"/>
        <v>1465.49928</v>
      </c>
      <c r="I612" s="19"/>
      <c r="J612" s="19"/>
    </row>
    <row r="613" spans="1:10" ht="45" x14ac:dyDescent="0.2">
      <c r="A613" s="16" t="s">
        <v>31</v>
      </c>
      <c r="B613" s="17" t="s">
        <v>1326</v>
      </c>
      <c r="C613" s="17" t="s">
        <v>387</v>
      </c>
      <c r="D613" s="17" t="s">
        <v>1327</v>
      </c>
      <c r="E613" s="16" t="s">
        <v>28</v>
      </c>
      <c r="F613" s="18" t="s">
        <v>134</v>
      </c>
      <c r="G613" s="19">
        <v>7.3710299999999993</v>
      </c>
      <c r="H613" s="19">
        <f t="shared" si="14"/>
        <v>825.55535999999995</v>
      </c>
      <c r="I613" s="19"/>
      <c r="J613" s="19"/>
    </row>
    <row r="614" spans="1:10" ht="22.5" x14ac:dyDescent="0.2">
      <c r="A614" s="16" t="s">
        <v>32</v>
      </c>
      <c r="B614" s="17" t="s">
        <v>1328</v>
      </c>
      <c r="C614" s="17" t="s">
        <v>1329</v>
      </c>
      <c r="D614" s="17" t="s">
        <v>1330</v>
      </c>
      <c r="E614" s="16" t="s">
        <v>139</v>
      </c>
      <c r="F614" s="18" t="s">
        <v>12</v>
      </c>
      <c r="G614" s="19">
        <v>19.301544999999997</v>
      </c>
      <c r="H614" s="19">
        <f t="shared" si="14"/>
        <v>115.80926999999998</v>
      </c>
      <c r="I614" s="19"/>
      <c r="J614" s="19"/>
    </row>
    <row r="615" spans="1:10" ht="22.5" x14ac:dyDescent="0.2">
      <c r="A615" s="16" t="s">
        <v>33</v>
      </c>
      <c r="B615" s="17" t="s">
        <v>1331</v>
      </c>
      <c r="C615" s="17" t="s">
        <v>390</v>
      </c>
      <c r="D615" s="17" t="s">
        <v>391</v>
      </c>
      <c r="E615" s="16" t="s">
        <v>392</v>
      </c>
      <c r="F615" s="18" t="s">
        <v>5</v>
      </c>
      <c r="G615" s="19">
        <v>555.55634499999996</v>
      </c>
      <c r="H615" s="19">
        <f t="shared" si="14"/>
        <v>555.55634499999996</v>
      </c>
      <c r="I615" s="19"/>
      <c r="J615" s="19"/>
    </row>
    <row r="616" spans="1:10" ht="67.5" x14ac:dyDescent="0.2">
      <c r="A616" s="16" t="s">
        <v>34</v>
      </c>
      <c r="B616" s="17" t="s">
        <v>1332</v>
      </c>
      <c r="C616" s="17" t="s">
        <v>402</v>
      </c>
      <c r="D616" s="17" t="s">
        <v>403</v>
      </c>
      <c r="E616" s="16" t="s">
        <v>6</v>
      </c>
      <c r="F616" s="18" t="s">
        <v>7</v>
      </c>
      <c r="G616" s="19">
        <v>137.27924999999999</v>
      </c>
      <c r="H616" s="19">
        <f t="shared" si="14"/>
        <v>274.55849999999998</v>
      </c>
      <c r="I616" s="19"/>
      <c r="J616" s="19"/>
    </row>
    <row r="617" spans="1:10" ht="78.75" x14ac:dyDescent="0.2">
      <c r="A617" s="16" t="s">
        <v>35</v>
      </c>
      <c r="B617" s="17" t="s">
        <v>1333</v>
      </c>
      <c r="C617" s="17" t="s">
        <v>397</v>
      </c>
      <c r="D617" s="17" t="s">
        <v>1334</v>
      </c>
      <c r="E617" s="16" t="s">
        <v>28</v>
      </c>
      <c r="F617" s="18" t="s">
        <v>7</v>
      </c>
      <c r="G617" s="19">
        <v>43.393434999999997</v>
      </c>
      <c r="H617" s="19">
        <f t="shared" si="14"/>
        <v>86.786869999999993</v>
      </c>
      <c r="I617" s="19"/>
      <c r="J617" s="19"/>
    </row>
    <row r="618" spans="1:10" ht="90" x14ac:dyDescent="0.2">
      <c r="A618" s="16" t="s">
        <v>36</v>
      </c>
      <c r="B618" s="17" t="s">
        <v>1335</v>
      </c>
      <c r="C618" s="17" t="s">
        <v>416</v>
      </c>
      <c r="D618" s="17" t="s">
        <v>1336</v>
      </c>
      <c r="E618" s="16" t="s">
        <v>27</v>
      </c>
      <c r="F618" s="18" t="s">
        <v>1337</v>
      </c>
      <c r="G618" s="19">
        <v>29.566569999999999</v>
      </c>
      <c r="H618" s="19">
        <f t="shared" si="14"/>
        <v>20105.267599999999</v>
      </c>
      <c r="I618" s="19"/>
      <c r="J618" s="19"/>
    </row>
    <row r="619" spans="1:10" ht="90" x14ac:dyDescent="0.2">
      <c r="A619" s="16" t="s">
        <v>37</v>
      </c>
      <c r="B619" s="17" t="s">
        <v>1338</v>
      </c>
      <c r="C619" s="17" t="s">
        <v>416</v>
      </c>
      <c r="D619" s="17" t="s">
        <v>1339</v>
      </c>
      <c r="E619" s="16" t="s">
        <v>27</v>
      </c>
      <c r="F619" s="18" t="s">
        <v>437</v>
      </c>
      <c r="G619" s="19">
        <v>38.438189999999999</v>
      </c>
      <c r="H619" s="19">
        <f t="shared" si="14"/>
        <v>7111.0651499999994</v>
      </c>
      <c r="I619" s="19"/>
      <c r="J619" s="19"/>
    </row>
    <row r="620" spans="1:10" ht="67.5" x14ac:dyDescent="0.2">
      <c r="A620" s="16" t="s">
        <v>38</v>
      </c>
      <c r="B620" s="17" t="s">
        <v>1340</v>
      </c>
      <c r="C620" s="17" t="s">
        <v>412</v>
      </c>
      <c r="D620" s="17" t="s">
        <v>1341</v>
      </c>
      <c r="E620" s="16" t="s">
        <v>28</v>
      </c>
      <c r="F620" s="18" t="s">
        <v>1342</v>
      </c>
      <c r="G620" s="19">
        <v>17.603075</v>
      </c>
      <c r="H620" s="19">
        <f t="shared" si="14"/>
        <v>5668.1901500000004</v>
      </c>
      <c r="I620" s="19"/>
      <c r="J620" s="19"/>
    </row>
    <row r="621" spans="1:10" ht="67.5" x14ac:dyDescent="0.2">
      <c r="A621" s="16" t="s">
        <v>39</v>
      </c>
      <c r="B621" s="17" t="s">
        <v>1343</v>
      </c>
      <c r="C621" s="17" t="s">
        <v>420</v>
      </c>
      <c r="D621" s="17" t="s">
        <v>436</v>
      </c>
      <c r="E621" s="16" t="s">
        <v>27</v>
      </c>
      <c r="F621" s="18" t="s">
        <v>1344</v>
      </c>
      <c r="G621" s="19">
        <v>10.487639999999999</v>
      </c>
      <c r="H621" s="19">
        <f t="shared" si="14"/>
        <v>16255.841999999999</v>
      </c>
      <c r="I621" s="19"/>
      <c r="J621" s="19"/>
    </row>
    <row r="622" spans="1:10" ht="67.5" x14ac:dyDescent="0.2">
      <c r="A622" s="16" t="s">
        <v>40</v>
      </c>
      <c r="B622" s="17" t="s">
        <v>1345</v>
      </c>
      <c r="C622" s="17" t="s">
        <v>420</v>
      </c>
      <c r="D622" s="17" t="s">
        <v>445</v>
      </c>
      <c r="E622" s="16" t="s">
        <v>27</v>
      </c>
      <c r="F622" s="18" t="s">
        <v>598</v>
      </c>
      <c r="G622" s="19">
        <v>15.954075</v>
      </c>
      <c r="H622" s="19">
        <f t="shared" si="14"/>
        <v>319.08150000000001</v>
      </c>
      <c r="I622" s="19"/>
      <c r="J622" s="19"/>
    </row>
    <row r="623" spans="1:10" ht="67.5" x14ac:dyDescent="0.2">
      <c r="A623" s="16" t="s">
        <v>41</v>
      </c>
      <c r="B623" s="17" t="s">
        <v>1346</v>
      </c>
      <c r="C623" s="17" t="s">
        <v>420</v>
      </c>
      <c r="D623" s="17" t="s">
        <v>447</v>
      </c>
      <c r="E623" s="16" t="s">
        <v>27</v>
      </c>
      <c r="F623" s="18" t="s">
        <v>650</v>
      </c>
      <c r="G623" s="19">
        <v>17.339234999999999</v>
      </c>
      <c r="H623" s="19">
        <f t="shared" si="14"/>
        <v>2427.4928999999997</v>
      </c>
      <c r="I623" s="19"/>
      <c r="J623" s="19"/>
    </row>
    <row r="624" spans="1:10" ht="56.25" x14ac:dyDescent="0.2">
      <c r="A624" s="16" t="s">
        <v>42</v>
      </c>
      <c r="B624" s="17" t="s">
        <v>1347</v>
      </c>
      <c r="C624" s="17" t="s">
        <v>420</v>
      </c>
      <c r="D624" s="17" t="s">
        <v>460</v>
      </c>
      <c r="E624" s="16" t="s">
        <v>27</v>
      </c>
      <c r="F624" s="18" t="s">
        <v>777</v>
      </c>
      <c r="G624" s="19">
        <v>24.347485000000002</v>
      </c>
      <c r="H624" s="19">
        <f t="shared" si="14"/>
        <v>146.08491000000001</v>
      </c>
      <c r="I624" s="19"/>
      <c r="J624" s="19"/>
    </row>
    <row r="625" spans="1:10" ht="56.25" x14ac:dyDescent="0.2">
      <c r="A625" s="16" t="s">
        <v>44</v>
      </c>
      <c r="B625" s="17" t="s">
        <v>1348</v>
      </c>
      <c r="C625" s="17" t="s">
        <v>420</v>
      </c>
      <c r="D625" s="17" t="s">
        <v>462</v>
      </c>
      <c r="E625" s="16" t="s">
        <v>27</v>
      </c>
      <c r="F625" s="18" t="s">
        <v>1349</v>
      </c>
      <c r="G625" s="19">
        <v>27.727934999999999</v>
      </c>
      <c r="H625" s="19">
        <f t="shared" si="14"/>
        <v>1136.845335</v>
      </c>
      <c r="I625" s="19"/>
      <c r="J625" s="19"/>
    </row>
    <row r="626" spans="1:10" ht="101.25" x14ac:dyDescent="0.2">
      <c r="A626" s="16" t="s">
        <v>45</v>
      </c>
      <c r="B626" s="17" t="s">
        <v>1350</v>
      </c>
      <c r="C626" s="17" t="s">
        <v>471</v>
      </c>
      <c r="D626" s="17" t="s">
        <v>1351</v>
      </c>
      <c r="E626" s="16" t="s">
        <v>27</v>
      </c>
      <c r="F626" s="18" t="s">
        <v>428</v>
      </c>
      <c r="G626" s="19">
        <v>3.6855149999999997</v>
      </c>
      <c r="H626" s="19">
        <f t="shared" si="14"/>
        <v>36.855149999999995</v>
      </c>
      <c r="I626" s="19"/>
      <c r="J626" s="19"/>
    </row>
    <row r="627" spans="1:10" ht="101.25" x14ac:dyDescent="0.2">
      <c r="A627" s="16" t="s">
        <v>46</v>
      </c>
      <c r="B627" s="17" t="s">
        <v>1352</v>
      </c>
      <c r="C627" s="17" t="s">
        <v>471</v>
      </c>
      <c r="D627" s="17" t="s">
        <v>481</v>
      </c>
      <c r="E627" s="16" t="s">
        <v>27</v>
      </c>
      <c r="F627" s="18" t="s">
        <v>479</v>
      </c>
      <c r="G627" s="19">
        <v>4.2296849999999999</v>
      </c>
      <c r="H627" s="19">
        <f t="shared" si="14"/>
        <v>719.04644999999994</v>
      </c>
      <c r="I627" s="19"/>
      <c r="J627" s="19"/>
    </row>
    <row r="628" spans="1:10" ht="101.25" x14ac:dyDescent="0.2">
      <c r="A628" s="16" t="s">
        <v>49</v>
      </c>
      <c r="B628" s="17" t="s">
        <v>1353</v>
      </c>
      <c r="C628" s="17" t="s">
        <v>471</v>
      </c>
      <c r="D628" s="17" t="s">
        <v>484</v>
      </c>
      <c r="E628" s="16" t="s">
        <v>27</v>
      </c>
      <c r="F628" s="18" t="s">
        <v>1354</v>
      </c>
      <c r="G628" s="19">
        <v>4.2296849999999999</v>
      </c>
      <c r="H628" s="19">
        <f t="shared" si="14"/>
        <v>27302.616675000001</v>
      </c>
      <c r="I628" s="19"/>
      <c r="J628" s="19"/>
    </row>
    <row r="629" spans="1:10" ht="101.25" x14ac:dyDescent="0.2">
      <c r="A629" s="16" t="s">
        <v>51</v>
      </c>
      <c r="B629" s="17" t="s">
        <v>1355</v>
      </c>
      <c r="C629" s="17" t="s">
        <v>471</v>
      </c>
      <c r="D629" s="17" t="s">
        <v>799</v>
      </c>
      <c r="E629" s="16" t="s">
        <v>27</v>
      </c>
      <c r="F629" s="18" t="s">
        <v>1279</v>
      </c>
      <c r="G629" s="19">
        <v>4.9222649999999994</v>
      </c>
      <c r="H629" s="19">
        <f t="shared" si="14"/>
        <v>2707.2457499999996</v>
      </c>
      <c r="I629" s="19"/>
      <c r="J629" s="19"/>
    </row>
    <row r="630" spans="1:10" ht="112.5" x14ac:dyDescent="0.2">
      <c r="A630" s="16" t="s">
        <v>52</v>
      </c>
      <c r="B630" s="17" t="s">
        <v>1356</v>
      </c>
      <c r="C630" s="17" t="s">
        <v>471</v>
      </c>
      <c r="D630" s="17" t="s">
        <v>490</v>
      </c>
      <c r="E630" s="16" t="s">
        <v>27</v>
      </c>
      <c r="F630" s="18" t="s">
        <v>1357</v>
      </c>
      <c r="G630" s="19">
        <v>6.1342799999999995</v>
      </c>
      <c r="H630" s="19">
        <f t="shared" si="14"/>
        <v>1226.856</v>
      </c>
      <c r="I630" s="19"/>
      <c r="J630" s="19"/>
    </row>
    <row r="631" spans="1:10" ht="56.25" x14ac:dyDescent="0.2">
      <c r="A631" s="16" t="s">
        <v>53</v>
      </c>
      <c r="B631" s="17" t="s">
        <v>1358</v>
      </c>
      <c r="C631" s="17" t="s">
        <v>1359</v>
      </c>
      <c r="D631" s="17" t="s">
        <v>1360</v>
      </c>
      <c r="E631" s="16" t="s">
        <v>139</v>
      </c>
      <c r="F631" s="18" t="s">
        <v>7</v>
      </c>
      <c r="G631" s="19">
        <v>1376.9974499999998</v>
      </c>
      <c r="H631" s="19">
        <f t="shared" si="14"/>
        <v>2753.9948999999997</v>
      </c>
      <c r="I631" s="19"/>
      <c r="J631" s="19"/>
    </row>
    <row r="632" spans="1:10" ht="78.75" x14ac:dyDescent="0.2">
      <c r="A632" s="16" t="s">
        <v>54</v>
      </c>
      <c r="B632" s="17" t="s">
        <v>1361</v>
      </c>
      <c r="C632" s="17" t="s">
        <v>501</v>
      </c>
      <c r="D632" s="17" t="s">
        <v>504</v>
      </c>
      <c r="E632" s="16" t="s">
        <v>28</v>
      </c>
      <c r="F632" s="18" t="s">
        <v>116</v>
      </c>
      <c r="G632" s="19">
        <v>47.952919999999999</v>
      </c>
      <c r="H632" s="19">
        <f t="shared" si="14"/>
        <v>4315.7627999999995</v>
      </c>
      <c r="I632" s="19"/>
      <c r="J632" s="19"/>
    </row>
    <row r="633" spans="1:10" ht="78.75" x14ac:dyDescent="0.2">
      <c r="A633" s="16" t="s">
        <v>55</v>
      </c>
      <c r="B633" s="17" t="s">
        <v>1362</v>
      </c>
      <c r="C633" s="17" t="s">
        <v>501</v>
      </c>
      <c r="D633" s="17" t="s">
        <v>506</v>
      </c>
      <c r="E633" s="16" t="s">
        <v>28</v>
      </c>
      <c r="F633" s="18" t="s">
        <v>12</v>
      </c>
      <c r="G633" s="19">
        <v>59.364000000000004</v>
      </c>
      <c r="H633" s="19">
        <f t="shared" si="14"/>
        <v>356.18400000000003</v>
      </c>
      <c r="I633" s="19"/>
      <c r="J633" s="19"/>
    </row>
    <row r="634" spans="1:10" ht="78.75" x14ac:dyDescent="0.2">
      <c r="A634" s="16" t="s">
        <v>56</v>
      </c>
      <c r="B634" s="17" t="s">
        <v>1363</v>
      </c>
      <c r="C634" s="17" t="s">
        <v>501</v>
      </c>
      <c r="D634" s="17" t="s">
        <v>508</v>
      </c>
      <c r="E634" s="16" t="s">
        <v>28</v>
      </c>
      <c r="F634" s="18" t="s">
        <v>7</v>
      </c>
      <c r="G634" s="19">
        <v>82.50771499999999</v>
      </c>
      <c r="H634" s="19">
        <f t="shared" si="14"/>
        <v>165.01542999999998</v>
      </c>
      <c r="I634" s="19"/>
      <c r="J634" s="19"/>
    </row>
    <row r="635" spans="1:10" ht="56.25" x14ac:dyDescent="0.2">
      <c r="A635" s="16" t="s">
        <v>57</v>
      </c>
      <c r="B635" s="17" t="s">
        <v>1364</v>
      </c>
      <c r="C635" s="17" t="s">
        <v>527</v>
      </c>
      <c r="D635" s="17" t="s">
        <v>528</v>
      </c>
      <c r="E635" s="16" t="s">
        <v>27</v>
      </c>
      <c r="F635" s="18" t="s">
        <v>1365</v>
      </c>
      <c r="G635" s="19">
        <v>0.80801000000000001</v>
      </c>
      <c r="H635" s="19">
        <f t="shared" si="14"/>
        <v>2828.0349999999999</v>
      </c>
      <c r="I635" s="19"/>
      <c r="J635" s="19"/>
    </row>
    <row r="636" spans="1:10" ht="67.5" x14ac:dyDescent="0.2">
      <c r="A636" s="16" t="s">
        <v>58</v>
      </c>
      <c r="B636" s="17" t="s">
        <v>1366</v>
      </c>
      <c r="C636" s="17" t="s">
        <v>527</v>
      </c>
      <c r="D636" s="17" t="s">
        <v>649</v>
      </c>
      <c r="E636" s="16" t="s">
        <v>27</v>
      </c>
      <c r="F636" s="18" t="s">
        <v>710</v>
      </c>
      <c r="G636" s="19">
        <v>0.82450000000000001</v>
      </c>
      <c r="H636" s="19">
        <f t="shared" si="14"/>
        <v>461.72</v>
      </c>
      <c r="I636" s="19"/>
      <c r="J636" s="19"/>
    </row>
    <row r="637" spans="1:10" ht="67.5" x14ac:dyDescent="0.2">
      <c r="A637" s="16" t="s">
        <v>59</v>
      </c>
      <c r="B637" s="17" t="s">
        <v>1367</v>
      </c>
      <c r="C637" s="17" t="s">
        <v>402</v>
      </c>
      <c r="D637" s="17" t="s">
        <v>531</v>
      </c>
      <c r="E637" s="16" t="s">
        <v>6</v>
      </c>
      <c r="F637" s="18" t="s">
        <v>5</v>
      </c>
      <c r="G637" s="19">
        <v>137.27924999999999</v>
      </c>
      <c r="H637" s="19">
        <f t="shared" si="14"/>
        <v>137.27924999999999</v>
      </c>
      <c r="I637" s="19"/>
      <c r="J637" s="19"/>
    </row>
    <row r="638" spans="1:10" ht="67.5" x14ac:dyDescent="0.2">
      <c r="A638" s="16" t="s">
        <v>60</v>
      </c>
      <c r="B638" s="17" t="s">
        <v>1368</v>
      </c>
      <c r="C638" s="17" t="s">
        <v>402</v>
      </c>
      <c r="D638" s="17" t="s">
        <v>652</v>
      </c>
      <c r="E638" s="16" t="s">
        <v>6</v>
      </c>
      <c r="F638" s="18" t="s">
        <v>5</v>
      </c>
      <c r="G638" s="19">
        <v>137.27924999999999</v>
      </c>
      <c r="H638" s="19">
        <f t="shared" si="14"/>
        <v>137.27924999999999</v>
      </c>
      <c r="I638" s="19"/>
      <c r="J638" s="19"/>
    </row>
    <row r="639" spans="1:10" ht="67.5" x14ac:dyDescent="0.2">
      <c r="A639" s="16" t="s">
        <v>61</v>
      </c>
      <c r="B639" s="17" t="s">
        <v>1369</v>
      </c>
      <c r="C639" s="17" t="s">
        <v>655</v>
      </c>
      <c r="D639" s="17" t="s">
        <v>1370</v>
      </c>
      <c r="E639" s="16" t="s">
        <v>6</v>
      </c>
      <c r="F639" s="18" t="s">
        <v>5</v>
      </c>
      <c r="G639" s="19">
        <v>137.27924999999999</v>
      </c>
      <c r="H639" s="19">
        <f t="shared" si="14"/>
        <v>137.27924999999999</v>
      </c>
      <c r="I639" s="19"/>
      <c r="J639" s="19"/>
    </row>
    <row r="640" spans="1:10" ht="78.75" x14ac:dyDescent="0.2">
      <c r="A640" s="16" t="s">
        <v>62</v>
      </c>
      <c r="B640" s="17" t="s">
        <v>1371</v>
      </c>
      <c r="C640" s="17" t="s">
        <v>537</v>
      </c>
      <c r="D640" s="17" t="s">
        <v>1372</v>
      </c>
      <c r="E640" s="16" t="s">
        <v>139</v>
      </c>
      <c r="F640" s="18" t="s">
        <v>55</v>
      </c>
      <c r="G640" s="19">
        <v>25.031819999999996</v>
      </c>
      <c r="H640" s="19">
        <f t="shared" si="14"/>
        <v>725.92277999999988</v>
      </c>
      <c r="I640" s="19"/>
      <c r="J640" s="19"/>
    </row>
    <row r="641" spans="1:10" ht="45" x14ac:dyDescent="0.2">
      <c r="A641" s="16" t="s">
        <v>63</v>
      </c>
      <c r="B641" s="17" t="s">
        <v>1373</v>
      </c>
      <c r="C641" s="17" t="s">
        <v>412</v>
      </c>
      <c r="D641" s="17" t="s">
        <v>1374</v>
      </c>
      <c r="E641" s="16" t="s">
        <v>28</v>
      </c>
      <c r="F641" s="18" t="s">
        <v>55</v>
      </c>
      <c r="G641" s="19">
        <v>5.004715</v>
      </c>
      <c r="H641" s="19">
        <f t="shared" si="14"/>
        <v>145.13673499999999</v>
      </c>
      <c r="I641" s="19"/>
      <c r="J641" s="19"/>
    </row>
    <row r="642" spans="1:10" ht="67.5" x14ac:dyDescent="0.2">
      <c r="A642" s="16" t="s">
        <v>64</v>
      </c>
      <c r="B642" s="17" t="s">
        <v>1375</v>
      </c>
      <c r="C642" s="17" t="s">
        <v>663</v>
      </c>
      <c r="D642" s="17" t="s">
        <v>1376</v>
      </c>
      <c r="E642" s="16" t="s">
        <v>139</v>
      </c>
      <c r="F642" s="18" t="s">
        <v>34</v>
      </c>
      <c r="G642" s="19">
        <v>28.305084999999998</v>
      </c>
      <c r="H642" s="19">
        <f t="shared" si="14"/>
        <v>339.66102000000001</v>
      </c>
      <c r="I642" s="19"/>
      <c r="J642" s="19"/>
    </row>
    <row r="643" spans="1:10" ht="67.5" x14ac:dyDescent="0.2">
      <c r="A643" s="16" t="s">
        <v>65</v>
      </c>
      <c r="B643" s="17" t="s">
        <v>1377</v>
      </c>
      <c r="C643" s="17" t="s">
        <v>663</v>
      </c>
      <c r="D643" s="17" t="s">
        <v>1378</v>
      </c>
      <c r="E643" s="16" t="s">
        <v>139</v>
      </c>
      <c r="F643" s="18" t="s">
        <v>31</v>
      </c>
      <c r="G643" s="19">
        <v>28.305084999999998</v>
      </c>
      <c r="H643" s="19">
        <f t="shared" si="14"/>
        <v>254.74576499999998</v>
      </c>
      <c r="I643" s="19"/>
      <c r="J643" s="19"/>
    </row>
    <row r="644" spans="1:10" ht="45" x14ac:dyDescent="0.2">
      <c r="A644" s="16" t="s">
        <v>66</v>
      </c>
      <c r="B644" s="17" t="s">
        <v>1379</v>
      </c>
      <c r="C644" s="17" t="s">
        <v>544</v>
      </c>
      <c r="D644" s="17" t="s">
        <v>545</v>
      </c>
      <c r="E644" s="16" t="s">
        <v>28</v>
      </c>
      <c r="F644" s="18" t="s">
        <v>76</v>
      </c>
      <c r="G644" s="19">
        <v>4.7985899999999999</v>
      </c>
      <c r="H644" s="19">
        <f t="shared" si="14"/>
        <v>239.92949999999999</v>
      </c>
      <c r="I644" s="19"/>
      <c r="J644" s="19"/>
    </row>
    <row r="645" spans="1:10" ht="33.75" x14ac:dyDescent="0.2">
      <c r="A645" s="16" t="s">
        <v>67</v>
      </c>
      <c r="B645" s="17" t="s">
        <v>1380</v>
      </c>
      <c r="C645" s="17" t="s">
        <v>1381</v>
      </c>
      <c r="D645" s="17" t="s">
        <v>1382</v>
      </c>
      <c r="E645" s="16" t="s">
        <v>1383</v>
      </c>
      <c r="F645" s="18" t="s">
        <v>1384</v>
      </c>
      <c r="G645" s="19">
        <v>17.528869999999998</v>
      </c>
      <c r="H645" s="19">
        <f t="shared" si="14"/>
        <v>53.287764799999991</v>
      </c>
      <c r="I645" s="19"/>
      <c r="J645" s="19"/>
    </row>
    <row r="646" spans="1:10" ht="33.75" x14ac:dyDescent="0.2">
      <c r="A646" s="16" t="s">
        <v>68</v>
      </c>
      <c r="B646" s="17" t="s">
        <v>1385</v>
      </c>
      <c r="C646" s="17" t="s">
        <v>1386</v>
      </c>
      <c r="D646" s="17" t="s">
        <v>1387</v>
      </c>
      <c r="E646" s="16" t="s">
        <v>139</v>
      </c>
      <c r="F646" s="18" t="s">
        <v>10</v>
      </c>
      <c r="G646" s="19">
        <v>57.310994999999998</v>
      </c>
      <c r="H646" s="19">
        <f t="shared" si="14"/>
        <v>229.24397999999999</v>
      </c>
      <c r="I646" s="19"/>
      <c r="J646" s="19"/>
    </row>
    <row r="647" spans="1:10" ht="56.25" x14ac:dyDescent="0.2">
      <c r="A647" s="16" t="s">
        <v>69</v>
      </c>
      <c r="B647" s="17" t="s">
        <v>1388</v>
      </c>
      <c r="C647" s="17" t="s">
        <v>412</v>
      </c>
      <c r="D647" s="17" t="s">
        <v>555</v>
      </c>
      <c r="E647" s="16" t="s">
        <v>9</v>
      </c>
      <c r="F647" s="18" t="s">
        <v>1389</v>
      </c>
      <c r="G647" s="19">
        <v>6632.0718749999996</v>
      </c>
      <c r="H647" s="19">
        <f t="shared" si="14"/>
        <v>9682.8249374999996</v>
      </c>
      <c r="I647" s="19"/>
      <c r="J647" s="19"/>
    </row>
    <row r="648" spans="1:10" ht="67.5" x14ac:dyDescent="0.2">
      <c r="A648" s="16" t="s">
        <v>70</v>
      </c>
      <c r="B648" s="17" t="s">
        <v>1390</v>
      </c>
      <c r="C648" s="17" t="s">
        <v>412</v>
      </c>
      <c r="D648" s="17" t="s">
        <v>878</v>
      </c>
      <c r="E648" s="16" t="s">
        <v>9</v>
      </c>
      <c r="F648" s="18" t="s">
        <v>1391</v>
      </c>
      <c r="G648" s="19">
        <v>8002.4320999999982</v>
      </c>
      <c r="H648" s="19">
        <f t="shared" si="14"/>
        <v>6401.9456799999989</v>
      </c>
      <c r="I648" s="19"/>
      <c r="J648" s="19"/>
    </row>
    <row r="649" spans="1:10" ht="22.5" x14ac:dyDescent="0.2">
      <c r="A649" s="36"/>
      <c r="B649" s="14"/>
      <c r="C649" s="26" t="s">
        <v>1392</v>
      </c>
      <c r="D649" s="14"/>
      <c r="E649" s="14"/>
      <c r="F649" s="15"/>
      <c r="G649" s="15"/>
      <c r="H649" s="15"/>
      <c r="I649" s="15"/>
      <c r="J649" s="15"/>
    </row>
    <row r="650" spans="1:10" ht="67.5" x14ac:dyDescent="0.2">
      <c r="A650" s="16" t="s">
        <v>5</v>
      </c>
      <c r="B650" s="17" t="s">
        <v>1393</v>
      </c>
      <c r="C650" s="17" t="s">
        <v>358</v>
      </c>
      <c r="D650" s="17" t="s">
        <v>359</v>
      </c>
      <c r="E650" s="16" t="s">
        <v>27</v>
      </c>
      <c r="F650" s="18" t="s">
        <v>473</v>
      </c>
      <c r="G650" s="19">
        <v>8.3027149999999992</v>
      </c>
      <c r="H650" s="19">
        <f t="shared" ref="H650:H713" si="15">G650*F650</f>
        <v>996.32579999999984</v>
      </c>
      <c r="I650" s="19"/>
      <c r="J650" s="19"/>
    </row>
    <row r="651" spans="1:10" ht="67.5" x14ac:dyDescent="0.2">
      <c r="A651" s="16" t="s">
        <v>7</v>
      </c>
      <c r="B651" s="17" t="s">
        <v>1394</v>
      </c>
      <c r="C651" s="17" t="s">
        <v>358</v>
      </c>
      <c r="D651" s="17" t="s">
        <v>362</v>
      </c>
      <c r="E651" s="16" t="s">
        <v>27</v>
      </c>
      <c r="F651" s="18" t="s">
        <v>1395</v>
      </c>
      <c r="G651" s="19">
        <v>1.5500599999999998</v>
      </c>
      <c r="H651" s="19">
        <f t="shared" si="15"/>
        <v>2728.1055999999994</v>
      </c>
      <c r="I651" s="19"/>
      <c r="J651" s="19"/>
    </row>
    <row r="652" spans="1:10" ht="22.5" x14ac:dyDescent="0.2">
      <c r="A652" s="16" t="s">
        <v>8</v>
      </c>
      <c r="B652" s="17" t="s">
        <v>1396</v>
      </c>
      <c r="C652" s="17" t="s">
        <v>365</v>
      </c>
      <c r="D652" s="17" t="s">
        <v>366</v>
      </c>
      <c r="E652" s="16" t="s">
        <v>367</v>
      </c>
      <c r="F652" s="18" t="s">
        <v>1397</v>
      </c>
      <c r="G652" s="19">
        <v>84.181449999999984</v>
      </c>
      <c r="H652" s="19">
        <f t="shared" si="15"/>
        <v>420.90724999999992</v>
      </c>
      <c r="I652" s="19"/>
      <c r="J652" s="19"/>
    </row>
    <row r="653" spans="1:10" ht="67.5" x14ac:dyDescent="0.2">
      <c r="A653" s="16" t="s">
        <v>10</v>
      </c>
      <c r="B653" s="17" t="s">
        <v>1398</v>
      </c>
      <c r="C653" s="17" t="s">
        <v>370</v>
      </c>
      <c r="D653" s="17" t="s">
        <v>1315</v>
      </c>
      <c r="E653" s="16" t="s">
        <v>27</v>
      </c>
      <c r="F653" s="18" t="s">
        <v>731</v>
      </c>
      <c r="G653" s="19">
        <v>20.488825000000002</v>
      </c>
      <c r="H653" s="19">
        <f t="shared" si="15"/>
        <v>1843.9942500000002</v>
      </c>
      <c r="I653" s="19"/>
      <c r="J653" s="19"/>
    </row>
    <row r="654" spans="1:10" ht="67.5" x14ac:dyDescent="0.2">
      <c r="A654" s="16" t="s">
        <v>11</v>
      </c>
      <c r="B654" s="17" t="s">
        <v>1399</v>
      </c>
      <c r="C654" s="17" t="s">
        <v>370</v>
      </c>
      <c r="D654" s="17" t="s">
        <v>371</v>
      </c>
      <c r="E654" s="16" t="s">
        <v>27</v>
      </c>
      <c r="F654" s="18" t="s">
        <v>1400</v>
      </c>
      <c r="G654" s="19">
        <v>20.488825000000002</v>
      </c>
      <c r="H654" s="19">
        <f t="shared" si="15"/>
        <v>13010.403875000002</v>
      </c>
      <c r="I654" s="19"/>
      <c r="J654" s="19"/>
    </row>
    <row r="655" spans="1:10" ht="67.5" x14ac:dyDescent="0.2">
      <c r="A655" s="16" t="s">
        <v>12</v>
      </c>
      <c r="B655" s="17" t="s">
        <v>1401</v>
      </c>
      <c r="C655" s="17" t="s">
        <v>370</v>
      </c>
      <c r="D655" s="17" t="s">
        <v>1319</v>
      </c>
      <c r="E655" s="16" t="s">
        <v>27</v>
      </c>
      <c r="F655" s="18" t="s">
        <v>1402</v>
      </c>
      <c r="G655" s="19">
        <v>8.4758599999999991</v>
      </c>
      <c r="H655" s="19">
        <f t="shared" si="15"/>
        <v>11018.617999999999</v>
      </c>
      <c r="I655" s="19"/>
      <c r="J655" s="19"/>
    </row>
    <row r="656" spans="1:10" ht="45" x14ac:dyDescent="0.2">
      <c r="A656" s="16" t="s">
        <v>29</v>
      </c>
      <c r="B656" s="17" t="s">
        <v>1403</v>
      </c>
      <c r="C656" s="17" t="s">
        <v>1322</v>
      </c>
      <c r="D656" s="17" t="s">
        <v>1323</v>
      </c>
      <c r="E656" s="16" t="s">
        <v>1324</v>
      </c>
      <c r="F656" s="18" t="s">
        <v>36</v>
      </c>
      <c r="G656" s="19">
        <v>28.115449999999999</v>
      </c>
      <c r="H656" s="19">
        <f t="shared" si="15"/>
        <v>393.61629999999997</v>
      </c>
      <c r="I656" s="19"/>
      <c r="J656" s="19"/>
    </row>
    <row r="657" spans="1:10" ht="22.5" x14ac:dyDescent="0.2">
      <c r="A657" s="16" t="s">
        <v>30</v>
      </c>
      <c r="B657" s="17" t="s">
        <v>1404</v>
      </c>
      <c r="C657" s="17" t="s">
        <v>383</v>
      </c>
      <c r="D657" s="17" t="s">
        <v>384</v>
      </c>
      <c r="E657" s="16" t="s">
        <v>385</v>
      </c>
      <c r="F657" s="18" t="s">
        <v>76</v>
      </c>
      <c r="G657" s="19">
        <v>26.169629999999998</v>
      </c>
      <c r="H657" s="19">
        <f t="shared" si="15"/>
        <v>1308.4814999999999</v>
      </c>
      <c r="I657" s="19"/>
      <c r="J657" s="19"/>
    </row>
    <row r="658" spans="1:10" ht="45" x14ac:dyDescent="0.2">
      <c r="A658" s="16" t="s">
        <v>31</v>
      </c>
      <c r="B658" s="17" t="s">
        <v>1405</v>
      </c>
      <c r="C658" s="17" t="s">
        <v>387</v>
      </c>
      <c r="D658" s="17" t="s">
        <v>1327</v>
      </c>
      <c r="E658" s="16" t="s">
        <v>28</v>
      </c>
      <c r="F658" s="18" t="s">
        <v>126</v>
      </c>
      <c r="G658" s="19">
        <v>7.3710299999999993</v>
      </c>
      <c r="H658" s="19">
        <f t="shared" si="15"/>
        <v>737.10299999999995</v>
      </c>
      <c r="I658" s="19"/>
      <c r="J658" s="19"/>
    </row>
    <row r="659" spans="1:10" ht="22.5" x14ac:dyDescent="0.2">
      <c r="A659" s="16" t="s">
        <v>32</v>
      </c>
      <c r="B659" s="17" t="s">
        <v>1406</v>
      </c>
      <c r="C659" s="17" t="s">
        <v>1329</v>
      </c>
      <c r="D659" s="17" t="s">
        <v>1330</v>
      </c>
      <c r="E659" s="16" t="s">
        <v>139</v>
      </c>
      <c r="F659" s="18" t="s">
        <v>12</v>
      </c>
      <c r="G659" s="19">
        <v>19.301544999999997</v>
      </c>
      <c r="H659" s="19">
        <f t="shared" si="15"/>
        <v>115.80926999999998</v>
      </c>
      <c r="I659" s="19"/>
      <c r="J659" s="19"/>
    </row>
    <row r="660" spans="1:10" ht="22.5" x14ac:dyDescent="0.2">
      <c r="A660" s="16" t="s">
        <v>33</v>
      </c>
      <c r="B660" s="17" t="s">
        <v>1407</v>
      </c>
      <c r="C660" s="17" t="s">
        <v>390</v>
      </c>
      <c r="D660" s="17" t="s">
        <v>391</v>
      </c>
      <c r="E660" s="16" t="s">
        <v>392</v>
      </c>
      <c r="F660" s="18" t="s">
        <v>5</v>
      </c>
      <c r="G660" s="19">
        <v>555.55634499999996</v>
      </c>
      <c r="H660" s="19">
        <f t="shared" si="15"/>
        <v>555.55634499999996</v>
      </c>
      <c r="I660" s="19"/>
      <c r="J660" s="19"/>
    </row>
    <row r="661" spans="1:10" ht="78.75" x14ac:dyDescent="0.2">
      <c r="A661" s="16" t="s">
        <v>34</v>
      </c>
      <c r="B661" s="17" t="s">
        <v>1408</v>
      </c>
      <c r="C661" s="17" t="s">
        <v>394</v>
      </c>
      <c r="D661" s="17" t="s">
        <v>1409</v>
      </c>
      <c r="E661" s="16" t="s">
        <v>6</v>
      </c>
      <c r="F661" s="18" t="s">
        <v>7</v>
      </c>
      <c r="G661" s="19">
        <v>1205.460225</v>
      </c>
      <c r="H661" s="19">
        <f t="shared" si="15"/>
        <v>2410.9204500000001</v>
      </c>
      <c r="I661" s="19"/>
      <c r="J661" s="19"/>
    </row>
    <row r="662" spans="1:10" ht="67.5" x14ac:dyDescent="0.2">
      <c r="A662" s="16" t="s">
        <v>35</v>
      </c>
      <c r="B662" s="17" t="s">
        <v>1410</v>
      </c>
      <c r="C662" s="17" t="s">
        <v>402</v>
      </c>
      <c r="D662" s="17" t="s">
        <v>403</v>
      </c>
      <c r="E662" s="16" t="s">
        <v>6</v>
      </c>
      <c r="F662" s="18" t="s">
        <v>5</v>
      </c>
      <c r="G662" s="19">
        <v>177.32521499999999</v>
      </c>
      <c r="H662" s="19">
        <f t="shared" si="15"/>
        <v>177.32521499999999</v>
      </c>
      <c r="I662" s="19"/>
      <c r="J662" s="19"/>
    </row>
    <row r="663" spans="1:10" ht="78.75" x14ac:dyDescent="0.2">
      <c r="A663" s="16" t="s">
        <v>36</v>
      </c>
      <c r="B663" s="17" t="s">
        <v>1411</v>
      </c>
      <c r="C663" s="17" t="s">
        <v>397</v>
      </c>
      <c r="D663" s="17" t="s">
        <v>1334</v>
      </c>
      <c r="E663" s="16" t="s">
        <v>28</v>
      </c>
      <c r="F663" s="18" t="s">
        <v>7</v>
      </c>
      <c r="G663" s="19">
        <v>43.393434999999997</v>
      </c>
      <c r="H663" s="19">
        <f t="shared" si="15"/>
        <v>86.786869999999993</v>
      </c>
      <c r="I663" s="19"/>
      <c r="J663" s="19"/>
    </row>
    <row r="664" spans="1:10" ht="90" x14ac:dyDescent="0.2">
      <c r="A664" s="16" t="s">
        <v>37</v>
      </c>
      <c r="B664" s="17" t="s">
        <v>1412</v>
      </c>
      <c r="C664" s="17" t="s">
        <v>416</v>
      </c>
      <c r="D664" s="17" t="s">
        <v>1336</v>
      </c>
      <c r="E664" s="16" t="s">
        <v>27</v>
      </c>
      <c r="F664" s="18" t="s">
        <v>1337</v>
      </c>
      <c r="G664" s="19">
        <v>29.566569999999999</v>
      </c>
      <c r="H664" s="19">
        <f t="shared" si="15"/>
        <v>20105.267599999999</v>
      </c>
      <c r="I664" s="19"/>
      <c r="J664" s="19"/>
    </row>
    <row r="665" spans="1:10" ht="90" x14ac:dyDescent="0.2">
      <c r="A665" s="16" t="s">
        <v>38</v>
      </c>
      <c r="B665" s="17" t="s">
        <v>1413</v>
      </c>
      <c r="C665" s="17" t="s">
        <v>416</v>
      </c>
      <c r="D665" s="17" t="s">
        <v>1339</v>
      </c>
      <c r="E665" s="16" t="s">
        <v>27</v>
      </c>
      <c r="F665" s="18" t="s">
        <v>962</v>
      </c>
      <c r="G665" s="19">
        <v>38.438189999999999</v>
      </c>
      <c r="H665" s="19">
        <f t="shared" si="15"/>
        <v>10762.6932</v>
      </c>
      <c r="I665" s="19"/>
      <c r="J665" s="19"/>
    </row>
    <row r="666" spans="1:10" ht="67.5" x14ac:dyDescent="0.2">
      <c r="A666" s="16" t="s">
        <v>39</v>
      </c>
      <c r="B666" s="17" t="s">
        <v>1414</v>
      </c>
      <c r="C666" s="17" t="s">
        <v>412</v>
      </c>
      <c r="D666" s="17" t="s">
        <v>1341</v>
      </c>
      <c r="E666" s="16" t="s">
        <v>28</v>
      </c>
      <c r="F666" s="18" t="s">
        <v>1415</v>
      </c>
      <c r="G666" s="19">
        <v>17.603075</v>
      </c>
      <c r="H666" s="19">
        <f t="shared" si="15"/>
        <v>5580.1747750000004</v>
      </c>
      <c r="I666" s="19"/>
      <c r="J666" s="19"/>
    </row>
    <row r="667" spans="1:10" ht="67.5" x14ac:dyDescent="0.2">
      <c r="A667" s="16" t="s">
        <v>40</v>
      </c>
      <c r="B667" s="17" t="s">
        <v>1416</v>
      </c>
      <c r="C667" s="17" t="s">
        <v>420</v>
      </c>
      <c r="D667" s="17" t="s">
        <v>600</v>
      </c>
      <c r="E667" s="16" t="s">
        <v>27</v>
      </c>
      <c r="F667" s="18" t="s">
        <v>615</v>
      </c>
      <c r="G667" s="19">
        <v>6.521795</v>
      </c>
      <c r="H667" s="19">
        <f t="shared" si="15"/>
        <v>260.87180000000001</v>
      </c>
      <c r="I667" s="19"/>
      <c r="J667" s="19"/>
    </row>
    <row r="668" spans="1:10" ht="67.5" x14ac:dyDescent="0.2">
      <c r="A668" s="16" t="s">
        <v>41</v>
      </c>
      <c r="B668" s="17" t="s">
        <v>1417</v>
      </c>
      <c r="C668" s="17" t="s">
        <v>420</v>
      </c>
      <c r="D668" s="17" t="s">
        <v>1174</v>
      </c>
      <c r="E668" s="16" t="s">
        <v>27</v>
      </c>
      <c r="F668" s="18" t="s">
        <v>422</v>
      </c>
      <c r="G668" s="19">
        <v>6.8763300000000003</v>
      </c>
      <c r="H668" s="19">
        <f t="shared" si="15"/>
        <v>55.010640000000002</v>
      </c>
      <c r="I668" s="19"/>
      <c r="J668" s="19"/>
    </row>
    <row r="669" spans="1:10" ht="67.5" x14ac:dyDescent="0.2">
      <c r="A669" s="16" t="s">
        <v>42</v>
      </c>
      <c r="B669" s="17" t="s">
        <v>1418</v>
      </c>
      <c r="C669" s="17" t="s">
        <v>420</v>
      </c>
      <c r="D669" s="17" t="s">
        <v>430</v>
      </c>
      <c r="E669" s="16" t="s">
        <v>27</v>
      </c>
      <c r="F669" s="18" t="s">
        <v>463</v>
      </c>
      <c r="G669" s="19">
        <v>24.957614999999997</v>
      </c>
      <c r="H669" s="19">
        <f t="shared" si="15"/>
        <v>74.872844999999984</v>
      </c>
      <c r="I669" s="19"/>
      <c r="J669" s="19"/>
    </row>
    <row r="670" spans="1:10" ht="67.5" x14ac:dyDescent="0.2">
      <c r="A670" s="16" t="s">
        <v>44</v>
      </c>
      <c r="B670" s="17" t="s">
        <v>1419</v>
      </c>
      <c r="C670" s="17" t="s">
        <v>420</v>
      </c>
      <c r="D670" s="17" t="s">
        <v>1420</v>
      </c>
      <c r="E670" s="16" t="s">
        <v>27</v>
      </c>
      <c r="F670" s="18" t="s">
        <v>1021</v>
      </c>
      <c r="G670" s="19">
        <v>26.136649999999999</v>
      </c>
      <c r="H670" s="19">
        <f t="shared" si="15"/>
        <v>130.68324999999999</v>
      </c>
      <c r="I670" s="19"/>
      <c r="J670" s="19"/>
    </row>
    <row r="671" spans="1:10" ht="67.5" x14ac:dyDescent="0.2">
      <c r="A671" s="16" t="s">
        <v>45</v>
      </c>
      <c r="B671" s="17" t="s">
        <v>1421</v>
      </c>
      <c r="C671" s="17" t="s">
        <v>420</v>
      </c>
      <c r="D671" s="17" t="s">
        <v>436</v>
      </c>
      <c r="E671" s="16" t="s">
        <v>27</v>
      </c>
      <c r="F671" s="18" t="s">
        <v>1045</v>
      </c>
      <c r="G671" s="19">
        <v>10.487639999999999</v>
      </c>
      <c r="H671" s="19">
        <f t="shared" si="15"/>
        <v>15521.707199999999</v>
      </c>
      <c r="I671" s="19"/>
      <c r="J671" s="19"/>
    </row>
    <row r="672" spans="1:10" ht="67.5" x14ac:dyDescent="0.2">
      <c r="A672" s="16" t="s">
        <v>46</v>
      </c>
      <c r="B672" s="17" t="s">
        <v>1422</v>
      </c>
      <c r="C672" s="17" t="s">
        <v>420</v>
      </c>
      <c r="D672" s="17" t="s">
        <v>439</v>
      </c>
      <c r="E672" s="16" t="s">
        <v>27</v>
      </c>
      <c r="F672" s="18" t="s">
        <v>1423</v>
      </c>
      <c r="G672" s="19">
        <v>11.559489999999998</v>
      </c>
      <c r="H672" s="19">
        <f t="shared" si="15"/>
        <v>3583.4418999999994</v>
      </c>
      <c r="I672" s="19"/>
      <c r="J672" s="19"/>
    </row>
    <row r="673" spans="1:10" ht="67.5" x14ac:dyDescent="0.2">
      <c r="A673" s="16" t="s">
        <v>49</v>
      </c>
      <c r="B673" s="17" t="s">
        <v>1424</v>
      </c>
      <c r="C673" s="17" t="s">
        <v>420</v>
      </c>
      <c r="D673" s="17" t="s">
        <v>442</v>
      </c>
      <c r="E673" s="16" t="s">
        <v>27</v>
      </c>
      <c r="F673" s="18" t="s">
        <v>360</v>
      </c>
      <c r="G673" s="19">
        <v>12.919915</v>
      </c>
      <c r="H673" s="19">
        <f t="shared" si="15"/>
        <v>1291.9914999999999</v>
      </c>
      <c r="I673" s="19"/>
      <c r="J673" s="19"/>
    </row>
    <row r="674" spans="1:10" ht="67.5" x14ac:dyDescent="0.2">
      <c r="A674" s="16" t="s">
        <v>51</v>
      </c>
      <c r="B674" s="17" t="s">
        <v>1425</v>
      </c>
      <c r="C674" s="17" t="s">
        <v>420</v>
      </c>
      <c r="D674" s="17" t="s">
        <v>445</v>
      </c>
      <c r="E674" s="16" t="s">
        <v>27</v>
      </c>
      <c r="F674" s="18" t="s">
        <v>598</v>
      </c>
      <c r="G674" s="19">
        <v>15.954075</v>
      </c>
      <c r="H674" s="19">
        <f t="shared" si="15"/>
        <v>319.08150000000001</v>
      </c>
      <c r="I674" s="19"/>
      <c r="J674" s="19"/>
    </row>
    <row r="675" spans="1:10" ht="67.5" x14ac:dyDescent="0.2">
      <c r="A675" s="16" t="s">
        <v>52</v>
      </c>
      <c r="B675" s="17" t="s">
        <v>1426</v>
      </c>
      <c r="C675" s="17" t="s">
        <v>420</v>
      </c>
      <c r="D675" s="17" t="s">
        <v>447</v>
      </c>
      <c r="E675" s="16" t="s">
        <v>27</v>
      </c>
      <c r="F675" s="18" t="s">
        <v>1427</v>
      </c>
      <c r="G675" s="19">
        <v>17.339234999999999</v>
      </c>
      <c r="H675" s="19">
        <f t="shared" si="15"/>
        <v>4334.8087499999992</v>
      </c>
      <c r="I675" s="19"/>
      <c r="J675" s="19"/>
    </row>
    <row r="676" spans="1:10" ht="67.5" x14ac:dyDescent="0.2">
      <c r="A676" s="16" t="s">
        <v>53</v>
      </c>
      <c r="B676" s="17" t="s">
        <v>1428</v>
      </c>
      <c r="C676" s="17" t="s">
        <v>420</v>
      </c>
      <c r="D676" s="17" t="s">
        <v>451</v>
      </c>
      <c r="E676" s="16" t="s">
        <v>27</v>
      </c>
      <c r="F676" s="18" t="s">
        <v>1240</v>
      </c>
      <c r="G676" s="19">
        <v>32.823345000000003</v>
      </c>
      <c r="H676" s="19">
        <f t="shared" si="15"/>
        <v>1969.4007000000001</v>
      </c>
      <c r="I676" s="19"/>
      <c r="J676" s="19"/>
    </row>
    <row r="677" spans="1:10" ht="67.5" x14ac:dyDescent="0.2">
      <c r="A677" s="16" t="s">
        <v>54</v>
      </c>
      <c r="B677" s="17" t="s">
        <v>1429</v>
      </c>
      <c r="C677" s="17" t="s">
        <v>420</v>
      </c>
      <c r="D677" s="17" t="s">
        <v>1430</v>
      </c>
      <c r="E677" s="16" t="s">
        <v>27</v>
      </c>
      <c r="F677" s="18" t="s">
        <v>624</v>
      </c>
      <c r="G677" s="19">
        <v>37.638424999999998</v>
      </c>
      <c r="H677" s="19">
        <f t="shared" si="15"/>
        <v>1354.9832999999999</v>
      </c>
      <c r="I677" s="19"/>
      <c r="J677" s="19"/>
    </row>
    <row r="678" spans="1:10" ht="56.25" x14ac:dyDescent="0.2">
      <c r="A678" s="16" t="s">
        <v>55</v>
      </c>
      <c r="B678" s="17" t="s">
        <v>1431</v>
      </c>
      <c r="C678" s="17" t="s">
        <v>420</v>
      </c>
      <c r="D678" s="17" t="s">
        <v>456</v>
      </c>
      <c r="E678" s="16" t="s">
        <v>27</v>
      </c>
      <c r="F678" s="18" t="s">
        <v>589</v>
      </c>
      <c r="G678" s="19">
        <v>19.656079999999999</v>
      </c>
      <c r="H678" s="19">
        <f t="shared" si="15"/>
        <v>314.49727999999999</v>
      </c>
      <c r="I678" s="19"/>
      <c r="J678" s="19"/>
    </row>
    <row r="679" spans="1:10" ht="56.25" x14ac:dyDescent="0.2">
      <c r="A679" s="16" t="s">
        <v>56</v>
      </c>
      <c r="B679" s="17" t="s">
        <v>1432</v>
      </c>
      <c r="C679" s="17" t="s">
        <v>420</v>
      </c>
      <c r="D679" s="17" t="s">
        <v>458</v>
      </c>
      <c r="E679" s="16" t="s">
        <v>27</v>
      </c>
      <c r="F679" s="18" t="s">
        <v>425</v>
      </c>
      <c r="G679" s="19">
        <v>21.173159999999996</v>
      </c>
      <c r="H679" s="19">
        <f t="shared" si="15"/>
        <v>42.346319999999992</v>
      </c>
      <c r="I679" s="19"/>
      <c r="J679" s="19"/>
    </row>
    <row r="680" spans="1:10" ht="56.25" x14ac:dyDescent="0.2">
      <c r="A680" s="16" t="s">
        <v>57</v>
      </c>
      <c r="B680" s="17" t="s">
        <v>1433</v>
      </c>
      <c r="C680" s="17" t="s">
        <v>420</v>
      </c>
      <c r="D680" s="17" t="s">
        <v>460</v>
      </c>
      <c r="E680" s="16" t="s">
        <v>27</v>
      </c>
      <c r="F680" s="18" t="s">
        <v>777</v>
      </c>
      <c r="G680" s="19">
        <v>24.347485000000002</v>
      </c>
      <c r="H680" s="19">
        <f t="shared" si="15"/>
        <v>146.08491000000001</v>
      </c>
      <c r="I680" s="19"/>
      <c r="J680" s="19"/>
    </row>
    <row r="681" spans="1:10" ht="56.25" x14ac:dyDescent="0.2">
      <c r="A681" s="16" t="s">
        <v>58</v>
      </c>
      <c r="B681" s="17" t="s">
        <v>1434</v>
      </c>
      <c r="C681" s="17" t="s">
        <v>420</v>
      </c>
      <c r="D681" s="17" t="s">
        <v>462</v>
      </c>
      <c r="E681" s="16" t="s">
        <v>27</v>
      </c>
      <c r="F681" s="18" t="s">
        <v>624</v>
      </c>
      <c r="G681" s="19">
        <v>27.727934999999999</v>
      </c>
      <c r="H681" s="19">
        <f t="shared" si="15"/>
        <v>998.20565999999997</v>
      </c>
      <c r="I681" s="19"/>
      <c r="J681" s="19"/>
    </row>
    <row r="682" spans="1:10" ht="56.25" x14ac:dyDescent="0.2">
      <c r="A682" s="16" t="s">
        <v>59</v>
      </c>
      <c r="B682" s="17" t="s">
        <v>1435</v>
      </c>
      <c r="C682" s="17" t="s">
        <v>420</v>
      </c>
      <c r="D682" s="17" t="s">
        <v>468</v>
      </c>
      <c r="E682" s="16" t="s">
        <v>27</v>
      </c>
      <c r="F682" s="18" t="s">
        <v>608</v>
      </c>
      <c r="G682" s="19">
        <v>27.727934999999999</v>
      </c>
      <c r="H682" s="19">
        <f t="shared" si="15"/>
        <v>27.727934999999999</v>
      </c>
      <c r="I682" s="19"/>
      <c r="J682" s="19"/>
    </row>
    <row r="683" spans="1:10" ht="56.25" x14ac:dyDescent="0.2">
      <c r="A683" s="16" t="s">
        <v>60</v>
      </c>
      <c r="B683" s="17" t="s">
        <v>1436</v>
      </c>
      <c r="C683" s="17" t="s">
        <v>420</v>
      </c>
      <c r="D683" s="17" t="s">
        <v>1437</v>
      </c>
      <c r="E683" s="16" t="s">
        <v>27</v>
      </c>
      <c r="F683" s="18" t="s">
        <v>608</v>
      </c>
      <c r="G683" s="19">
        <v>27.727934999999999</v>
      </c>
      <c r="H683" s="19">
        <f t="shared" si="15"/>
        <v>27.727934999999999</v>
      </c>
      <c r="I683" s="19"/>
      <c r="J683" s="19"/>
    </row>
    <row r="684" spans="1:10" ht="101.25" x14ac:dyDescent="0.2">
      <c r="A684" s="16" t="s">
        <v>61</v>
      </c>
      <c r="B684" s="17" t="s">
        <v>1438</v>
      </c>
      <c r="C684" s="17" t="s">
        <v>471</v>
      </c>
      <c r="D684" s="17" t="s">
        <v>1351</v>
      </c>
      <c r="E684" s="16" t="s">
        <v>27</v>
      </c>
      <c r="F684" s="18" t="s">
        <v>589</v>
      </c>
      <c r="G684" s="19">
        <v>3.6855149999999997</v>
      </c>
      <c r="H684" s="19">
        <f t="shared" si="15"/>
        <v>58.968239999999994</v>
      </c>
      <c r="I684" s="19"/>
      <c r="J684" s="19"/>
    </row>
    <row r="685" spans="1:10" ht="101.25" x14ac:dyDescent="0.2">
      <c r="A685" s="16" t="s">
        <v>62</v>
      </c>
      <c r="B685" s="17" t="s">
        <v>1439</v>
      </c>
      <c r="C685" s="17" t="s">
        <v>471</v>
      </c>
      <c r="D685" s="17" t="s">
        <v>475</v>
      </c>
      <c r="E685" s="16" t="s">
        <v>27</v>
      </c>
      <c r="F685" s="18" t="s">
        <v>1440</v>
      </c>
      <c r="G685" s="19">
        <v>3.6855149999999997</v>
      </c>
      <c r="H685" s="19">
        <f t="shared" si="15"/>
        <v>2174.4538499999999</v>
      </c>
      <c r="I685" s="19"/>
      <c r="J685" s="19"/>
    </row>
    <row r="686" spans="1:10" ht="101.25" x14ac:dyDescent="0.2">
      <c r="A686" s="16" t="s">
        <v>63</v>
      </c>
      <c r="B686" s="17" t="s">
        <v>1441</v>
      </c>
      <c r="C686" s="17" t="s">
        <v>471</v>
      </c>
      <c r="D686" s="17" t="s">
        <v>481</v>
      </c>
      <c r="E686" s="16" t="s">
        <v>27</v>
      </c>
      <c r="F686" s="18" t="s">
        <v>479</v>
      </c>
      <c r="G686" s="19">
        <v>4.2296849999999999</v>
      </c>
      <c r="H686" s="19">
        <f t="shared" si="15"/>
        <v>719.04644999999994</v>
      </c>
      <c r="I686" s="19"/>
      <c r="J686" s="19"/>
    </row>
    <row r="687" spans="1:10" ht="101.25" x14ac:dyDescent="0.2">
      <c r="A687" s="16" t="s">
        <v>64</v>
      </c>
      <c r="B687" s="17" t="s">
        <v>1442</v>
      </c>
      <c r="C687" s="17" t="s">
        <v>471</v>
      </c>
      <c r="D687" s="17" t="s">
        <v>484</v>
      </c>
      <c r="E687" s="16" t="s">
        <v>27</v>
      </c>
      <c r="F687" s="18" t="s">
        <v>1443</v>
      </c>
      <c r="G687" s="19">
        <v>4.2296849999999999</v>
      </c>
      <c r="H687" s="19">
        <f t="shared" si="15"/>
        <v>30157.654050000001</v>
      </c>
      <c r="I687" s="19"/>
      <c r="J687" s="19"/>
    </row>
    <row r="688" spans="1:10" ht="101.25" x14ac:dyDescent="0.2">
      <c r="A688" s="16" t="s">
        <v>65</v>
      </c>
      <c r="B688" s="17" t="s">
        <v>1444</v>
      </c>
      <c r="C688" s="17" t="s">
        <v>471</v>
      </c>
      <c r="D688" s="17" t="s">
        <v>799</v>
      </c>
      <c r="E688" s="16" t="s">
        <v>27</v>
      </c>
      <c r="F688" s="18" t="s">
        <v>363</v>
      </c>
      <c r="G688" s="19">
        <v>4.9222649999999994</v>
      </c>
      <c r="H688" s="19">
        <f t="shared" si="15"/>
        <v>886.00769999999989</v>
      </c>
      <c r="I688" s="19"/>
      <c r="J688" s="19"/>
    </row>
    <row r="689" spans="1:10" ht="112.5" x14ac:dyDescent="0.2">
      <c r="A689" s="16" t="s">
        <v>66</v>
      </c>
      <c r="B689" s="17" t="s">
        <v>1445</v>
      </c>
      <c r="C689" s="17" t="s">
        <v>471</v>
      </c>
      <c r="D689" s="17" t="s">
        <v>492</v>
      </c>
      <c r="E689" s="16" t="s">
        <v>27</v>
      </c>
      <c r="F689" s="18" t="s">
        <v>779</v>
      </c>
      <c r="G689" s="19">
        <v>7.3050699999999988</v>
      </c>
      <c r="H689" s="19">
        <f t="shared" si="15"/>
        <v>2191.5209999999997</v>
      </c>
      <c r="I689" s="19"/>
      <c r="J689" s="19"/>
    </row>
    <row r="690" spans="1:10" ht="112.5" x14ac:dyDescent="0.2">
      <c r="A690" s="16" t="s">
        <v>67</v>
      </c>
      <c r="B690" s="17" t="s">
        <v>1446</v>
      </c>
      <c r="C690" s="17" t="s">
        <v>471</v>
      </c>
      <c r="D690" s="17" t="s">
        <v>1447</v>
      </c>
      <c r="E690" s="16" t="s">
        <v>27</v>
      </c>
      <c r="F690" s="18" t="s">
        <v>1448</v>
      </c>
      <c r="G690" s="19">
        <v>9.3745649999999987</v>
      </c>
      <c r="H690" s="19">
        <f t="shared" si="15"/>
        <v>2671.7510249999996</v>
      </c>
      <c r="I690" s="19"/>
      <c r="J690" s="19"/>
    </row>
    <row r="691" spans="1:10" ht="56.25" x14ac:dyDescent="0.2">
      <c r="A691" s="16" t="s">
        <v>68</v>
      </c>
      <c r="B691" s="17" t="s">
        <v>1449</v>
      </c>
      <c r="C691" s="17" t="s">
        <v>1359</v>
      </c>
      <c r="D691" s="17" t="s">
        <v>1450</v>
      </c>
      <c r="E691" s="16" t="s">
        <v>139</v>
      </c>
      <c r="F691" s="18" t="s">
        <v>7</v>
      </c>
      <c r="G691" s="19">
        <v>1376.9974499999998</v>
      </c>
      <c r="H691" s="19">
        <f t="shared" si="15"/>
        <v>2753.9948999999997</v>
      </c>
      <c r="I691" s="19"/>
      <c r="J691" s="19"/>
    </row>
    <row r="692" spans="1:10" ht="78.75" x14ac:dyDescent="0.2">
      <c r="A692" s="16" t="s">
        <v>69</v>
      </c>
      <c r="B692" s="17" t="s">
        <v>1451</v>
      </c>
      <c r="C692" s="17" t="s">
        <v>501</v>
      </c>
      <c r="D692" s="17" t="s">
        <v>504</v>
      </c>
      <c r="E692" s="16" t="s">
        <v>28</v>
      </c>
      <c r="F692" s="18" t="s">
        <v>116</v>
      </c>
      <c r="G692" s="19">
        <v>47.952919999999999</v>
      </c>
      <c r="H692" s="19">
        <f t="shared" si="15"/>
        <v>4315.7627999999995</v>
      </c>
      <c r="I692" s="19"/>
      <c r="J692" s="19"/>
    </row>
    <row r="693" spans="1:10" ht="78.75" x14ac:dyDescent="0.2">
      <c r="A693" s="16" t="s">
        <v>70</v>
      </c>
      <c r="B693" s="17" t="s">
        <v>1452</v>
      </c>
      <c r="C693" s="17" t="s">
        <v>501</v>
      </c>
      <c r="D693" s="17" t="s">
        <v>506</v>
      </c>
      <c r="E693" s="16" t="s">
        <v>28</v>
      </c>
      <c r="F693" s="18" t="s">
        <v>7</v>
      </c>
      <c r="G693" s="19">
        <v>59.364000000000004</v>
      </c>
      <c r="H693" s="19">
        <f t="shared" si="15"/>
        <v>118.72800000000001</v>
      </c>
      <c r="I693" s="19"/>
      <c r="J693" s="19"/>
    </row>
    <row r="694" spans="1:10" ht="78.75" x14ac:dyDescent="0.2">
      <c r="A694" s="16" t="s">
        <v>71</v>
      </c>
      <c r="B694" s="17" t="s">
        <v>1453</v>
      </c>
      <c r="C694" s="17" t="s">
        <v>501</v>
      </c>
      <c r="D694" s="17" t="s">
        <v>510</v>
      </c>
      <c r="E694" s="16" t="s">
        <v>28</v>
      </c>
      <c r="F694" s="18" t="s">
        <v>7</v>
      </c>
      <c r="G694" s="19">
        <v>111.05190499999998</v>
      </c>
      <c r="H694" s="19">
        <f t="shared" si="15"/>
        <v>222.10380999999995</v>
      </c>
      <c r="I694" s="19"/>
      <c r="J694" s="19"/>
    </row>
    <row r="695" spans="1:10" ht="78.75" x14ac:dyDescent="0.2">
      <c r="A695" s="16" t="s">
        <v>72</v>
      </c>
      <c r="B695" s="17" t="s">
        <v>1454</v>
      </c>
      <c r="C695" s="17" t="s">
        <v>501</v>
      </c>
      <c r="D695" s="17" t="s">
        <v>512</v>
      </c>
      <c r="E695" s="16" t="s">
        <v>28</v>
      </c>
      <c r="F695" s="18" t="s">
        <v>7</v>
      </c>
      <c r="G695" s="19">
        <v>132.91764500000002</v>
      </c>
      <c r="H695" s="19">
        <f t="shared" si="15"/>
        <v>265.83529000000004</v>
      </c>
      <c r="I695" s="19"/>
      <c r="J695" s="19"/>
    </row>
    <row r="696" spans="1:10" ht="101.25" x14ac:dyDescent="0.2">
      <c r="A696" s="16" t="s">
        <v>73</v>
      </c>
      <c r="B696" s="17" t="s">
        <v>1455</v>
      </c>
      <c r="C696" s="17" t="s">
        <v>514</v>
      </c>
      <c r="D696" s="17" t="s">
        <v>1070</v>
      </c>
      <c r="E696" s="16" t="s">
        <v>27</v>
      </c>
      <c r="F696" s="18" t="s">
        <v>1456</v>
      </c>
      <c r="G696" s="19">
        <v>2.58893</v>
      </c>
      <c r="H696" s="19">
        <f t="shared" si="15"/>
        <v>2588.9299999999998</v>
      </c>
      <c r="I696" s="19"/>
      <c r="J696" s="19"/>
    </row>
    <row r="697" spans="1:10" ht="112.5" x14ac:dyDescent="0.2">
      <c r="A697" s="16" t="s">
        <v>74</v>
      </c>
      <c r="B697" s="17" t="s">
        <v>1457</v>
      </c>
      <c r="C697" s="17" t="s">
        <v>514</v>
      </c>
      <c r="D697" s="17" t="s">
        <v>828</v>
      </c>
      <c r="E697" s="16" t="s">
        <v>27</v>
      </c>
      <c r="F697" s="18" t="s">
        <v>1458</v>
      </c>
      <c r="G697" s="19">
        <v>4.2214400000000003</v>
      </c>
      <c r="H697" s="19">
        <f t="shared" si="15"/>
        <v>2553.9712000000004</v>
      </c>
      <c r="I697" s="19"/>
      <c r="J697" s="19"/>
    </row>
    <row r="698" spans="1:10" ht="67.5" x14ac:dyDescent="0.2">
      <c r="A698" s="16" t="s">
        <v>75</v>
      </c>
      <c r="B698" s="17" t="s">
        <v>1459</v>
      </c>
      <c r="C698" s="17" t="s">
        <v>522</v>
      </c>
      <c r="D698" s="17" t="s">
        <v>523</v>
      </c>
      <c r="E698" s="16" t="s">
        <v>28</v>
      </c>
      <c r="F698" s="18" t="s">
        <v>38</v>
      </c>
      <c r="G698" s="19">
        <v>48.571294999999999</v>
      </c>
      <c r="H698" s="19">
        <f t="shared" si="15"/>
        <v>777.14071999999999</v>
      </c>
      <c r="I698" s="19"/>
      <c r="J698" s="19"/>
    </row>
    <row r="699" spans="1:10" ht="67.5" x14ac:dyDescent="0.2">
      <c r="A699" s="16" t="s">
        <v>76</v>
      </c>
      <c r="B699" s="17" t="s">
        <v>1460</v>
      </c>
      <c r="C699" s="17" t="s">
        <v>522</v>
      </c>
      <c r="D699" s="17" t="s">
        <v>838</v>
      </c>
      <c r="E699" s="16" t="s">
        <v>28</v>
      </c>
      <c r="F699" s="18" t="s">
        <v>10</v>
      </c>
      <c r="G699" s="19">
        <v>106.88817999999998</v>
      </c>
      <c r="H699" s="19">
        <f t="shared" si="15"/>
        <v>427.55271999999991</v>
      </c>
      <c r="I699" s="19"/>
      <c r="J699" s="19"/>
    </row>
    <row r="700" spans="1:10" ht="56.25" x14ac:dyDescent="0.2">
      <c r="A700" s="16" t="s">
        <v>77</v>
      </c>
      <c r="B700" s="17" t="s">
        <v>1461</v>
      </c>
      <c r="C700" s="17" t="s">
        <v>527</v>
      </c>
      <c r="D700" s="17" t="s">
        <v>528</v>
      </c>
      <c r="E700" s="16" t="s">
        <v>27</v>
      </c>
      <c r="F700" s="18" t="s">
        <v>1462</v>
      </c>
      <c r="G700" s="19">
        <v>0.80801000000000001</v>
      </c>
      <c r="H700" s="19">
        <f t="shared" si="15"/>
        <v>2706.8335000000002</v>
      </c>
      <c r="I700" s="19"/>
      <c r="J700" s="19"/>
    </row>
    <row r="701" spans="1:10" ht="67.5" x14ac:dyDescent="0.2">
      <c r="A701" s="16" t="s">
        <v>78</v>
      </c>
      <c r="B701" s="17" t="s">
        <v>1463</v>
      </c>
      <c r="C701" s="17" t="s">
        <v>527</v>
      </c>
      <c r="D701" s="17" t="s">
        <v>649</v>
      </c>
      <c r="E701" s="16" t="s">
        <v>27</v>
      </c>
      <c r="F701" s="18" t="s">
        <v>1464</v>
      </c>
      <c r="G701" s="19">
        <v>0.82450000000000001</v>
      </c>
      <c r="H701" s="19">
        <f t="shared" si="15"/>
        <v>420.495</v>
      </c>
      <c r="I701" s="19"/>
      <c r="J701" s="19"/>
    </row>
    <row r="702" spans="1:10" ht="67.5" x14ac:dyDescent="0.2">
      <c r="A702" s="16" t="s">
        <v>79</v>
      </c>
      <c r="B702" s="17" t="s">
        <v>1465</v>
      </c>
      <c r="C702" s="17" t="s">
        <v>402</v>
      </c>
      <c r="D702" s="17" t="s">
        <v>531</v>
      </c>
      <c r="E702" s="16" t="s">
        <v>6</v>
      </c>
      <c r="F702" s="18" t="s">
        <v>5</v>
      </c>
      <c r="G702" s="19">
        <v>137.27924999999999</v>
      </c>
      <c r="H702" s="19">
        <f t="shared" si="15"/>
        <v>137.27924999999999</v>
      </c>
      <c r="I702" s="19"/>
      <c r="J702" s="19"/>
    </row>
    <row r="703" spans="1:10" ht="67.5" x14ac:dyDescent="0.2">
      <c r="A703" s="16" t="s">
        <v>80</v>
      </c>
      <c r="B703" s="17" t="s">
        <v>1466</v>
      </c>
      <c r="C703" s="17" t="s">
        <v>402</v>
      </c>
      <c r="D703" s="17" t="s">
        <v>652</v>
      </c>
      <c r="E703" s="16" t="s">
        <v>6</v>
      </c>
      <c r="F703" s="18" t="s">
        <v>5</v>
      </c>
      <c r="G703" s="19">
        <v>137.27924999999999</v>
      </c>
      <c r="H703" s="19">
        <f t="shared" si="15"/>
        <v>137.27924999999999</v>
      </c>
      <c r="I703" s="19"/>
      <c r="J703" s="19"/>
    </row>
    <row r="704" spans="1:10" ht="67.5" x14ac:dyDescent="0.2">
      <c r="A704" s="16" t="s">
        <v>81</v>
      </c>
      <c r="B704" s="17" t="s">
        <v>1467</v>
      </c>
      <c r="C704" s="17" t="s">
        <v>655</v>
      </c>
      <c r="D704" s="17" t="s">
        <v>1370</v>
      </c>
      <c r="E704" s="16" t="s">
        <v>6</v>
      </c>
      <c r="F704" s="18" t="s">
        <v>5</v>
      </c>
      <c r="G704" s="19">
        <v>322.931915</v>
      </c>
      <c r="H704" s="19">
        <f t="shared" si="15"/>
        <v>322.931915</v>
      </c>
      <c r="I704" s="19"/>
      <c r="J704" s="19"/>
    </row>
    <row r="705" spans="1:10" ht="78.75" x14ac:dyDescent="0.2">
      <c r="A705" s="16" t="s">
        <v>82</v>
      </c>
      <c r="B705" s="17" t="s">
        <v>1468</v>
      </c>
      <c r="C705" s="17" t="s">
        <v>537</v>
      </c>
      <c r="D705" s="17" t="s">
        <v>1372</v>
      </c>
      <c r="E705" s="16" t="s">
        <v>139</v>
      </c>
      <c r="F705" s="18" t="s">
        <v>55</v>
      </c>
      <c r="G705" s="19">
        <v>25.031819999999996</v>
      </c>
      <c r="H705" s="19">
        <f t="shared" si="15"/>
        <v>725.92277999999988</v>
      </c>
      <c r="I705" s="19"/>
      <c r="J705" s="19"/>
    </row>
    <row r="706" spans="1:10" ht="45" x14ac:dyDescent="0.2">
      <c r="A706" s="16" t="s">
        <v>83</v>
      </c>
      <c r="B706" s="17" t="s">
        <v>1469</v>
      </c>
      <c r="C706" s="17" t="s">
        <v>412</v>
      </c>
      <c r="D706" s="17" t="s">
        <v>1374</v>
      </c>
      <c r="E706" s="16" t="s">
        <v>28</v>
      </c>
      <c r="F706" s="18" t="s">
        <v>55</v>
      </c>
      <c r="G706" s="19">
        <v>5.004715</v>
      </c>
      <c r="H706" s="19">
        <f t="shared" si="15"/>
        <v>145.13673499999999</v>
      </c>
      <c r="I706" s="19"/>
      <c r="J706" s="19"/>
    </row>
    <row r="707" spans="1:10" ht="67.5" x14ac:dyDescent="0.2">
      <c r="A707" s="16" t="s">
        <v>84</v>
      </c>
      <c r="B707" s="17" t="s">
        <v>1470</v>
      </c>
      <c r="C707" s="17" t="s">
        <v>663</v>
      </c>
      <c r="D707" s="17" t="s">
        <v>1376</v>
      </c>
      <c r="E707" s="16" t="s">
        <v>139</v>
      </c>
      <c r="F707" s="18" t="s">
        <v>34</v>
      </c>
      <c r="G707" s="19">
        <v>28.305084999999998</v>
      </c>
      <c r="H707" s="19">
        <f t="shared" si="15"/>
        <v>339.66102000000001</v>
      </c>
      <c r="I707" s="19"/>
      <c r="J707" s="19"/>
    </row>
    <row r="708" spans="1:10" ht="67.5" x14ac:dyDescent="0.2">
      <c r="A708" s="16" t="s">
        <v>85</v>
      </c>
      <c r="B708" s="17" t="s">
        <v>1471</v>
      </c>
      <c r="C708" s="17" t="s">
        <v>663</v>
      </c>
      <c r="D708" s="17" t="s">
        <v>1378</v>
      </c>
      <c r="E708" s="16" t="s">
        <v>139</v>
      </c>
      <c r="F708" s="18" t="s">
        <v>32</v>
      </c>
      <c r="G708" s="19">
        <v>28.305084999999998</v>
      </c>
      <c r="H708" s="19">
        <f t="shared" si="15"/>
        <v>283.05084999999997</v>
      </c>
      <c r="I708" s="19"/>
      <c r="J708" s="19"/>
    </row>
    <row r="709" spans="1:10" ht="45" x14ac:dyDescent="0.2">
      <c r="A709" s="16" t="s">
        <v>86</v>
      </c>
      <c r="B709" s="17" t="s">
        <v>1472</v>
      </c>
      <c r="C709" s="17" t="s">
        <v>544</v>
      </c>
      <c r="D709" s="17" t="s">
        <v>545</v>
      </c>
      <c r="E709" s="16" t="s">
        <v>28</v>
      </c>
      <c r="F709" s="18" t="s">
        <v>77</v>
      </c>
      <c r="G709" s="19">
        <v>4.7985899999999999</v>
      </c>
      <c r="H709" s="19">
        <f t="shared" si="15"/>
        <v>244.72809000000001</v>
      </c>
      <c r="I709" s="19"/>
      <c r="J709" s="19"/>
    </row>
    <row r="710" spans="1:10" ht="33.75" x14ac:dyDescent="0.2">
      <c r="A710" s="16" t="s">
        <v>87</v>
      </c>
      <c r="B710" s="17" t="s">
        <v>1473</v>
      </c>
      <c r="C710" s="17" t="s">
        <v>1381</v>
      </c>
      <c r="D710" s="17" t="s">
        <v>1382</v>
      </c>
      <c r="E710" s="16" t="s">
        <v>1383</v>
      </c>
      <c r="F710" s="18" t="s">
        <v>1474</v>
      </c>
      <c r="G710" s="19">
        <v>17.528869999999998</v>
      </c>
      <c r="H710" s="19">
        <f t="shared" si="15"/>
        <v>639.80375499999991</v>
      </c>
      <c r="I710" s="19"/>
      <c r="J710" s="19"/>
    </row>
    <row r="711" spans="1:10" ht="33.75" x14ac:dyDescent="0.2">
      <c r="A711" s="16" t="s">
        <v>88</v>
      </c>
      <c r="B711" s="17" t="s">
        <v>1475</v>
      </c>
      <c r="C711" s="17" t="s">
        <v>1386</v>
      </c>
      <c r="D711" s="17" t="s">
        <v>1387</v>
      </c>
      <c r="E711" s="16" t="s">
        <v>139</v>
      </c>
      <c r="F711" s="18" t="s">
        <v>10</v>
      </c>
      <c r="G711" s="19">
        <v>57.310994999999998</v>
      </c>
      <c r="H711" s="19">
        <f t="shared" si="15"/>
        <v>229.24397999999999</v>
      </c>
      <c r="I711" s="19"/>
      <c r="J711" s="19"/>
    </row>
    <row r="712" spans="1:10" ht="45" x14ac:dyDescent="0.2">
      <c r="A712" s="16" t="s">
        <v>89</v>
      </c>
      <c r="B712" s="17" t="s">
        <v>1476</v>
      </c>
      <c r="C712" s="17" t="s">
        <v>547</v>
      </c>
      <c r="D712" s="17" t="s">
        <v>548</v>
      </c>
      <c r="E712" s="16" t="s">
        <v>28</v>
      </c>
      <c r="F712" s="18" t="s">
        <v>30</v>
      </c>
      <c r="G712" s="19">
        <v>39.62547</v>
      </c>
      <c r="H712" s="19">
        <f t="shared" si="15"/>
        <v>317.00376</v>
      </c>
      <c r="I712" s="19"/>
      <c r="J712" s="19"/>
    </row>
    <row r="713" spans="1:10" ht="45" x14ac:dyDescent="0.2">
      <c r="A713" s="16" t="s">
        <v>90</v>
      </c>
      <c r="B713" s="17" t="s">
        <v>1477</v>
      </c>
      <c r="C713" s="17" t="s">
        <v>550</v>
      </c>
      <c r="D713" s="17" t="s">
        <v>551</v>
      </c>
      <c r="E713" s="16" t="s">
        <v>6</v>
      </c>
      <c r="F713" s="18" t="s">
        <v>38</v>
      </c>
      <c r="G713" s="19">
        <v>873.42583000000002</v>
      </c>
      <c r="H713" s="19">
        <f t="shared" si="15"/>
        <v>13974.81328</v>
      </c>
      <c r="I713" s="19"/>
      <c r="J713" s="19"/>
    </row>
    <row r="714" spans="1:10" ht="45" x14ac:dyDescent="0.2">
      <c r="A714" s="16" t="s">
        <v>91</v>
      </c>
      <c r="B714" s="17" t="s">
        <v>1478</v>
      </c>
      <c r="C714" s="17" t="s">
        <v>547</v>
      </c>
      <c r="D714" s="17" t="s">
        <v>871</v>
      </c>
      <c r="E714" s="16" t="s">
        <v>28</v>
      </c>
      <c r="F714" s="18" t="s">
        <v>7</v>
      </c>
      <c r="G714" s="19">
        <v>39.62547</v>
      </c>
      <c r="H714" s="19">
        <f t="shared" ref="H714:H723" si="16">G714*F714</f>
        <v>79.25094</v>
      </c>
      <c r="I714" s="19"/>
      <c r="J714" s="19"/>
    </row>
    <row r="715" spans="1:10" ht="45" x14ac:dyDescent="0.2">
      <c r="A715" s="16" t="s">
        <v>92</v>
      </c>
      <c r="B715" s="17" t="s">
        <v>1479</v>
      </c>
      <c r="C715" s="17" t="s">
        <v>547</v>
      </c>
      <c r="D715" s="17" t="s">
        <v>1095</v>
      </c>
      <c r="E715" s="16" t="s">
        <v>28</v>
      </c>
      <c r="F715" s="18" t="s">
        <v>7</v>
      </c>
      <c r="G715" s="19">
        <v>39.62547</v>
      </c>
      <c r="H715" s="19">
        <f t="shared" si="16"/>
        <v>79.25094</v>
      </c>
      <c r="I715" s="19"/>
      <c r="J715" s="19"/>
    </row>
    <row r="716" spans="1:10" ht="22.5" x14ac:dyDescent="0.2">
      <c r="A716" s="16" t="s">
        <v>93</v>
      </c>
      <c r="B716" s="17" t="s">
        <v>1480</v>
      </c>
      <c r="C716" s="17" t="s">
        <v>550</v>
      </c>
      <c r="D716" s="17" t="s">
        <v>553</v>
      </c>
      <c r="E716" s="16" t="s">
        <v>6</v>
      </c>
      <c r="F716" s="18" t="s">
        <v>7</v>
      </c>
      <c r="G716" s="19">
        <v>788.32918499999994</v>
      </c>
      <c r="H716" s="19">
        <f t="shared" si="16"/>
        <v>1576.6583699999999</v>
      </c>
      <c r="I716" s="19"/>
      <c r="J716" s="19"/>
    </row>
    <row r="717" spans="1:10" ht="22.5" x14ac:dyDescent="0.2">
      <c r="A717" s="16" t="s">
        <v>94</v>
      </c>
      <c r="B717" s="17" t="s">
        <v>1481</v>
      </c>
      <c r="C717" s="17" t="s">
        <v>550</v>
      </c>
      <c r="D717" s="17" t="s">
        <v>874</v>
      </c>
      <c r="E717" s="16" t="s">
        <v>6</v>
      </c>
      <c r="F717" s="18" t="s">
        <v>7</v>
      </c>
      <c r="G717" s="19">
        <v>644.96512500000006</v>
      </c>
      <c r="H717" s="19">
        <f t="shared" si="16"/>
        <v>1289.9302500000001</v>
      </c>
      <c r="I717" s="19"/>
      <c r="J717" s="19"/>
    </row>
    <row r="718" spans="1:10" ht="56.25" x14ac:dyDescent="0.2">
      <c r="A718" s="16" t="s">
        <v>95</v>
      </c>
      <c r="B718" s="17" t="s">
        <v>1482</v>
      </c>
      <c r="C718" s="17" t="s">
        <v>412</v>
      </c>
      <c r="D718" s="17" t="s">
        <v>555</v>
      </c>
      <c r="E718" s="16" t="s">
        <v>9</v>
      </c>
      <c r="F718" s="18" t="s">
        <v>1483</v>
      </c>
      <c r="G718" s="19">
        <v>6632.0718749999996</v>
      </c>
      <c r="H718" s="19">
        <f t="shared" si="16"/>
        <v>16712.821124999999</v>
      </c>
      <c r="I718" s="19"/>
      <c r="J718" s="19"/>
    </row>
    <row r="719" spans="1:10" ht="67.5" x14ac:dyDescent="0.2">
      <c r="A719" s="16" t="s">
        <v>96</v>
      </c>
      <c r="B719" s="17" t="s">
        <v>1484</v>
      </c>
      <c r="C719" s="17" t="s">
        <v>412</v>
      </c>
      <c r="D719" s="17" t="s">
        <v>878</v>
      </c>
      <c r="E719" s="16" t="s">
        <v>9</v>
      </c>
      <c r="F719" s="18" t="s">
        <v>1485</v>
      </c>
      <c r="G719" s="19">
        <v>8002.4320999999982</v>
      </c>
      <c r="H719" s="19">
        <f t="shared" si="16"/>
        <v>8322.5293839999977</v>
      </c>
      <c r="I719" s="19"/>
      <c r="J719" s="19"/>
    </row>
    <row r="720" spans="1:10" ht="67.5" x14ac:dyDescent="0.2">
      <c r="A720" s="16" t="s">
        <v>97</v>
      </c>
      <c r="B720" s="17" t="s">
        <v>1486</v>
      </c>
      <c r="C720" s="17" t="s">
        <v>561</v>
      </c>
      <c r="D720" s="17" t="s">
        <v>562</v>
      </c>
      <c r="E720" s="16" t="s">
        <v>6</v>
      </c>
      <c r="F720" s="18" t="s">
        <v>7</v>
      </c>
      <c r="G720" s="19">
        <v>172.46066499999998</v>
      </c>
      <c r="H720" s="19">
        <f t="shared" si="16"/>
        <v>344.92132999999995</v>
      </c>
      <c r="I720" s="19"/>
      <c r="J720" s="19"/>
    </row>
    <row r="721" spans="1:10" ht="67.5" x14ac:dyDescent="0.2">
      <c r="A721" s="16" t="s">
        <v>98</v>
      </c>
      <c r="B721" s="17" t="s">
        <v>1487</v>
      </c>
      <c r="C721" s="17" t="s">
        <v>561</v>
      </c>
      <c r="D721" s="17" t="s">
        <v>883</v>
      </c>
      <c r="E721" s="16" t="s">
        <v>6</v>
      </c>
      <c r="F721" s="18" t="s">
        <v>5</v>
      </c>
      <c r="G721" s="19">
        <v>444.06745500000005</v>
      </c>
      <c r="H721" s="19">
        <f t="shared" si="16"/>
        <v>444.06745500000005</v>
      </c>
      <c r="I721" s="19"/>
      <c r="J721" s="19"/>
    </row>
    <row r="722" spans="1:10" ht="67.5" x14ac:dyDescent="0.2">
      <c r="A722" s="16" t="s">
        <v>99</v>
      </c>
      <c r="B722" s="17" t="s">
        <v>1488</v>
      </c>
      <c r="C722" s="17" t="s">
        <v>561</v>
      </c>
      <c r="D722" s="17" t="s">
        <v>1489</v>
      </c>
      <c r="E722" s="16" t="s">
        <v>6</v>
      </c>
      <c r="F722" s="18" t="s">
        <v>5</v>
      </c>
      <c r="G722" s="19">
        <v>550.09815500000002</v>
      </c>
      <c r="H722" s="19">
        <f t="shared" si="16"/>
        <v>550.09815500000002</v>
      </c>
      <c r="I722" s="19"/>
      <c r="J722" s="19"/>
    </row>
    <row r="723" spans="1:10" ht="33.75" x14ac:dyDescent="0.2">
      <c r="A723" s="16" t="s">
        <v>100</v>
      </c>
      <c r="B723" s="17" t="s">
        <v>1490</v>
      </c>
      <c r="C723" s="17" t="s">
        <v>561</v>
      </c>
      <c r="D723" s="17" t="s">
        <v>566</v>
      </c>
      <c r="E723" s="16" t="s">
        <v>6</v>
      </c>
      <c r="F723" s="18" t="s">
        <v>10</v>
      </c>
      <c r="G723" s="19">
        <v>1024.202145</v>
      </c>
      <c r="H723" s="19">
        <f t="shared" si="16"/>
        <v>4096.8085799999999</v>
      </c>
      <c r="I723" s="19"/>
      <c r="J723" s="19"/>
    </row>
    <row r="724" spans="1:10" ht="22.5" x14ac:dyDescent="0.2">
      <c r="A724" s="36"/>
      <c r="B724" s="14"/>
      <c r="C724" s="26" t="s">
        <v>1491</v>
      </c>
      <c r="D724" s="14"/>
      <c r="E724" s="14"/>
      <c r="F724" s="15"/>
      <c r="G724" s="15"/>
      <c r="H724" s="15"/>
      <c r="I724" s="15"/>
      <c r="J724" s="15"/>
    </row>
    <row r="725" spans="1:10" ht="67.5" x14ac:dyDescent="0.2">
      <c r="A725" s="16" t="s">
        <v>5</v>
      </c>
      <c r="B725" s="17" t="s">
        <v>1492</v>
      </c>
      <c r="C725" s="17" t="s">
        <v>358</v>
      </c>
      <c r="D725" s="17" t="s">
        <v>359</v>
      </c>
      <c r="E725" s="16" t="s">
        <v>27</v>
      </c>
      <c r="F725" s="18" t="s">
        <v>1243</v>
      </c>
      <c r="G725" s="19">
        <v>8.3027149999999992</v>
      </c>
      <c r="H725" s="19">
        <f t="shared" ref="H725:H779" si="17">G725*F725</f>
        <v>1037.8393749999998</v>
      </c>
      <c r="I725" s="19"/>
      <c r="J725" s="19"/>
    </row>
    <row r="726" spans="1:10" ht="22.5" x14ac:dyDescent="0.2">
      <c r="A726" s="16" t="s">
        <v>7</v>
      </c>
      <c r="B726" s="17" t="s">
        <v>1493</v>
      </c>
      <c r="C726" s="17" t="s">
        <v>365</v>
      </c>
      <c r="D726" s="17" t="s">
        <v>366</v>
      </c>
      <c r="E726" s="16" t="s">
        <v>367</v>
      </c>
      <c r="F726" s="18" t="s">
        <v>1494</v>
      </c>
      <c r="G726" s="19">
        <v>84.181449999999984</v>
      </c>
      <c r="H726" s="19">
        <f t="shared" si="17"/>
        <v>134.69031999999999</v>
      </c>
      <c r="I726" s="19"/>
      <c r="J726" s="19"/>
    </row>
    <row r="727" spans="1:10" ht="67.5" x14ac:dyDescent="0.2">
      <c r="A727" s="16" t="s">
        <v>8</v>
      </c>
      <c r="B727" s="17" t="s">
        <v>1495</v>
      </c>
      <c r="C727" s="17" t="s">
        <v>370</v>
      </c>
      <c r="D727" s="17" t="s">
        <v>371</v>
      </c>
      <c r="E727" s="16" t="s">
        <v>27</v>
      </c>
      <c r="F727" s="18" t="s">
        <v>1113</v>
      </c>
      <c r="G727" s="19">
        <v>20.488825000000002</v>
      </c>
      <c r="H727" s="19">
        <f t="shared" si="17"/>
        <v>2151.3266250000001</v>
      </c>
      <c r="I727" s="19"/>
      <c r="J727" s="19"/>
    </row>
    <row r="728" spans="1:10" ht="67.5" x14ac:dyDescent="0.2">
      <c r="A728" s="16" t="s">
        <v>10</v>
      </c>
      <c r="B728" s="17" t="s">
        <v>1496</v>
      </c>
      <c r="C728" s="17" t="s">
        <v>370</v>
      </c>
      <c r="D728" s="17" t="s">
        <v>1319</v>
      </c>
      <c r="E728" s="16" t="s">
        <v>27</v>
      </c>
      <c r="F728" s="18" t="s">
        <v>800</v>
      </c>
      <c r="G728" s="19">
        <v>8.4758599999999991</v>
      </c>
      <c r="H728" s="19">
        <f t="shared" si="17"/>
        <v>678.0687999999999</v>
      </c>
      <c r="I728" s="19"/>
      <c r="J728" s="19"/>
    </row>
    <row r="729" spans="1:10" ht="22.5" x14ac:dyDescent="0.2">
      <c r="A729" s="16" t="s">
        <v>11</v>
      </c>
      <c r="B729" s="17" t="s">
        <v>1497</v>
      </c>
      <c r="C729" s="17" t="s">
        <v>383</v>
      </c>
      <c r="D729" s="17" t="s">
        <v>384</v>
      </c>
      <c r="E729" s="16" t="s">
        <v>385</v>
      </c>
      <c r="F729" s="18" t="s">
        <v>32</v>
      </c>
      <c r="G729" s="19">
        <v>26.169629999999998</v>
      </c>
      <c r="H729" s="19">
        <f t="shared" si="17"/>
        <v>261.69629999999995</v>
      </c>
      <c r="I729" s="19"/>
      <c r="J729" s="19"/>
    </row>
    <row r="730" spans="1:10" ht="45" x14ac:dyDescent="0.2">
      <c r="A730" s="16" t="s">
        <v>12</v>
      </c>
      <c r="B730" s="17" t="s">
        <v>1498</v>
      </c>
      <c r="C730" s="17" t="s">
        <v>387</v>
      </c>
      <c r="D730" s="17" t="s">
        <v>1327</v>
      </c>
      <c r="E730" s="16" t="s">
        <v>28</v>
      </c>
      <c r="F730" s="18" t="s">
        <v>56</v>
      </c>
      <c r="G730" s="19">
        <v>7.3710299999999993</v>
      </c>
      <c r="H730" s="19">
        <f t="shared" si="17"/>
        <v>221.13089999999997</v>
      </c>
      <c r="I730" s="19"/>
      <c r="J730" s="19"/>
    </row>
    <row r="731" spans="1:10" ht="22.5" x14ac:dyDescent="0.2">
      <c r="A731" s="16" t="s">
        <v>29</v>
      </c>
      <c r="B731" s="17" t="s">
        <v>1499</v>
      </c>
      <c r="C731" s="17" t="s">
        <v>390</v>
      </c>
      <c r="D731" s="17" t="s">
        <v>391</v>
      </c>
      <c r="E731" s="16" t="s">
        <v>392</v>
      </c>
      <c r="F731" s="18" t="s">
        <v>5</v>
      </c>
      <c r="G731" s="19">
        <v>555.55634499999996</v>
      </c>
      <c r="H731" s="19">
        <f t="shared" si="17"/>
        <v>555.55634499999996</v>
      </c>
      <c r="I731" s="19"/>
      <c r="J731" s="19"/>
    </row>
    <row r="732" spans="1:10" ht="78.75" x14ac:dyDescent="0.2">
      <c r="A732" s="16" t="s">
        <v>30</v>
      </c>
      <c r="B732" s="17" t="s">
        <v>1500</v>
      </c>
      <c r="C732" s="17" t="s">
        <v>394</v>
      </c>
      <c r="D732" s="17" t="s">
        <v>1501</v>
      </c>
      <c r="E732" s="16" t="s">
        <v>6</v>
      </c>
      <c r="F732" s="18" t="s">
        <v>7</v>
      </c>
      <c r="G732" s="19">
        <v>173.42533</v>
      </c>
      <c r="H732" s="19">
        <f t="shared" si="17"/>
        <v>346.85066</v>
      </c>
      <c r="I732" s="19"/>
      <c r="J732" s="19"/>
    </row>
    <row r="733" spans="1:10" ht="78.75" x14ac:dyDescent="0.2">
      <c r="A733" s="16" t="s">
        <v>31</v>
      </c>
      <c r="B733" s="17" t="s">
        <v>1502</v>
      </c>
      <c r="C733" s="17" t="s">
        <v>397</v>
      </c>
      <c r="D733" s="17" t="s">
        <v>1334</v>
      </c>
      <c r="E733" s="16" t="s">
        <v>28</v>
      </c>
      <c r="F733" s="18" t="s">
        <v>5</v>
      </c>
      <c r="G733" s="19">
        <v>43.393434999999997</v>
      </c>
      <c r="H733" s="19">
        <f t="shared" si="17"/>
        <v>43.393434999999997</v>
      </c>
      <c r="I733" s="19"/>
      <c r="J733" s="19"/>
    </row>
    <row r="734" spans="1:10" ht="67.5" x14ac:dyDescent="0.2">
      <c r="A734" s="16" t="s">
        <v>32</v>
      </c>
      <c r="B734" s="17" t="s">
        <v>1503</v>
      </c>
      <c r="C734" s="17" t="s">
        <v>420</v>
      </c>
      <c r="D734" s="17" t="s">
        <v>600</v>
      </c>
      <c r="E734" s="16" t="s">
        <v>27</v>
      </c>
      <c r="F734" s="18" t="s">
        <v>440</v>
      </c>
      <c r="G734" s="19">
        <v>6.521795</v>
      </c>
      <c r="H734" s="19">
        <f t="shared" si="17"/>
        <v>293.48077499999999</v>
      </c>
      <c r="I734" s="19"/>
      <c r="J734" s="19"/>
    </row>
    <row r="735" spans="1:10" ht="67.5" x14ac:dyDescent="0.2">
      <c r="A735" s="16" t="s">
        <v>33</v>
      </c>
      <c r="B735" s="17" t="s">
        <v>1504</v>
      </c>
      <c r="C735" s="17" t="s">
        <v>420</v>
      </c>
      <c r="D735" s="17" t="s">
        <v>1174</v>
      </c>
      <c r="E735" s="16" t="s">
        <v>27</v>
      </c>
      <c r="F735" s="18" t="s">
        <v>463</v>
      </c>
      <c r="G735" s="19">
        <v>6.8763300000000003</v>
      </c>
      <c r="H735" s="19">
        <f t="shared" si="17"/>
        <v>20.628990000000002</v>
      </c>
      <c r="I735" s="19"/>
      <c r="J735" s="19"/>
    </row>
    <row r="736" spans="1:10" ht="67.5" x14ac:dyDescent="0.2">
      <c r="A736" s="16" t="s">
        <v>34</v>
      </c>
      <c r="B736" s="17" t="s">
        <v>1505</v>
      </c>
      <c r="C736" s="17" t="s">
        <v>420</v>
      </c>
      <c r="D736" s="17" t="s">
        <v>430</v>
      </c>
      <c r="E736" s="16" t="s">
        <v>27</v>
      </c>
      <c r="F736" s="18" t="s">
        <v>425</v>
      </c>
      <c r="G736" s="19">
        <v>24.957614999999997</v>
      </c>
      <c r="H736" s="19">
        <f t="shared" si="17"/>
        <v>49.915229999999994</v>
      </c>
      <c r="I736" s="19"/>
      <c r="J736" s="19"/>
    </row>
    <row r="737" spans="1:10" ht="67.5" x14ac:dyDescent="0.2">
      <c r="A737" s="16" t="s">
        <v>35</v>
      </c>
      <c r="B737" s="17" t="s">
        <v>1506</v>
      </c>
      <c r="C737" s="17" t="s">
        <v>420</v>
      </c>
      <c r="D737" s="17" t="s">
        <v>1420</v>
      </c>
      <c r="E737" s="16" t="s">
        <v>27</v>
      </c>
      <c r="F737" s="18" t="s">
        <v>425</v>
      </c>
      <c r="G737" s="19">
        <v>26.136649999999999</v>
      </c>
      <c r="H737" s="19">
        <f t="shared" si="17"/>
        <v>52.273299999999999</v>
      </c>
      <c r="I737" s="19"/>
      <c r="J737" s="19"/>
    </row>
    <row r="738" spans="1:10" ht="67.5" x14ac:dyDescent="0.2">
      <c r="A738" s="16" t="s">
        <v>36</v>
      </c>
      <c r="B738" s="17" t="s">
        <v>1507</v>
      </c>
      <c r="C738" s="17" t="s">
        <v>420</v>
      </c>
      <c r="D738" s="17" t="s">
        <v>436</v>
      </c>
      <c r="E738" s="16" t="s">
        <v>27</v>
      </c>
      <c r="F738" s="18" t="s">
        <v>1031</v>
      </c>
      <c r="G738" s="19">
        <v>10.487639999999999</v>
      </c>
      <c r="H738" s="19">
        <f t="shared" si="17"/>
        <v>2202.4043999999999</v>
      </c>
      <c r="I738" s="19"/>
      <c r="J738" s="19"/>
    </row>
    <row r="739" spans="1:10" ht="67.5" x14ac:dyDescent="0.2">
      <c r="A739" s="16" t="s">
        <v>37</v>
      </c>
      <c r="B739" s="17" t="s">
        <v>1508</v>
      </c>
      <c r="C739" s="17" t="s">
        <v>420</v>
      </c>
      <c r="D739" s="17" t="s">
        <v>439</v>
      </c>
      <c r="E739" s="16" t="s">
        <v>27</v>
      </c>
      <c r="F739" s="18" t="s">
        <v>1509</v>
      </c>
      <c r="G739" s="19">
        <v>11.559489999999998</v>
      </c>
      <c r="H739" s="19">
        <f t="shared" si="17"/>
        <v>4103.6189499999991</v>
      </c>
      <c r="I739" s="19"/>
      <c r="J739" s="19"/>
    </row>
    <row r="740" spans="1:10" ht="67.5" x14ac:dyDescent="0.2">
      <c r="A740" s="16" t="s">
        <v>38</v>
      </c>
      <c r="B740" s="17" t="s">
        <v>1510</v>
      </c>
      <c r="C740" s="17" t="s">
        <v>420</v>
      </c>
      <c r="D740" s="17" t="s">
        <v>442</v>
      </c>
      <c r="E740" s="16" t="s">
        <v>27</v>
      </c>
      <c r="F740" s="18" t="s">
        <v>452</v>
      </c>
      <c r="G740" s="19">
        <v>12.919915</v>
      </c>
      <c r="H740" s="19">
        <f t="shared" si="17"/>
        <v>839.79447499999992</v>
      </c>
      <c r="I740" s="19"/>
      <c r="J740" s="19"/>
    </row>
    <row r="741" spans="1:10" ht="67.5" x14ac:dyDescent="0.2">
      <c r="A741" s="16" t="s">
        <v>39</v>
      </c>
      <c r="B741" s="17" t="s">
        <v>1511</v>
      </c>
      <c r="C741" s="17" t="s">
        <v>420</v>
      </c>
      <c r="D741" s="17" t="s">
        <v>445</v>
      </c>
      <c r="E741" s="16" t="s">
        <v>27</v>
      </c>
      <c r="F741" s="18" t="s">
        <v>452</v>
      </c>
      <c r="G741" s="19">
        <v>15.954075</v>
      </c>
      <c r="H741" s="19">
        <f t="shared" si="17"/>
        <v>1037.0148750000001</v>
      </c>
      <c r="I741" s="19"/>
      <c r="J741" s="19"/>
    </row>
    <row r="742" spans="1:10" ht="67.5" x14ac:dyDescent="0.2">
      <c r="A742" s="16" t="s">
        <v>40</v>
      </c>
      <c r="B742" s="17" t="s">
        <v>1512</v>
      </c>
      <c r="C742" s="17" t="s">
        <v>420</v>
      </c>
      <c r="D742" s="17" t="s">
        <v>447</v>
      </c>
      <c r="E742" s="16" t="s">
        <v>27</v>
      </c>
      <c r="F742" s="18" t="s">
        <v>1513</v>
      </c>
      <c r="G742" s="19">
        <v>17.339234999999999</v>
      </c>
      <c r="H742" s="19">
        <f t="shared" si="17"/>
        <v>1473.834975</v>
      </c>
      <c r="I742" s="19"/>
      <c r="J742" s="19"/>
    </row>
    <row r="743" spans="1:10" ht="67.5" x14ac:dyDescent="0.2">
      <c r="A743" s="16" t="s">
        <v>41</v>
      </c>
      <c r="B743" s="17" t="s">
        <v>1514</v>
      </c>
      <c r="C743" s="17" t="s">
        <v>420</v>
      </c>
      <c r="D743" s="17" t="s">
        <v>451</v>
      </c>
      <c r="E743" s="16" t="s">
        <v>27</v>
      </c>
      <c r="F743" s="18" t="s">
        <v>626</v>
      </c>
      <c r="G743" s="19">
        <v>32.823345000000003</v>
      </c>
      <c r="H743" s="19">
        <f t="shared" si="17"/>
        <v>984.70035000000007</v>
      </c>
      <c r="I743" s="19"/>
      <c r="J743" s="19"/>
    </row>
    <row r="744" spans="1:10" ht="67.5" x14ac:dyDescent="0.2">
      <c r="A744" s="16" t="s">
        <v>42</v>
      </c>
      <c r="B744" s="17" t="s">
        <v>1515</v>
      </c>
      <c r="C744" s="17" t="s">
        <v>420</v>
      </c>
      <c r="D744" s="17" t="s">
        <v>1430</v>
      </c>
      <c r="E744" s="16" t="s">
        <v>27</v>
      </c>
      <c r="F744" s="18" t="s">
        <v>626</v>
      </c>
      <c r="G744" s="19">
        <v>37.638424999999998</v>
      </c>
      <c r="H744" s="19">
        <f t="shared" si="17"/>
        <v>1129.15275</v>
      </c>
      <c r="I744" s="19"/>
      <c r="J744" s="19"/>
    </row>
    <row r="745" spans="1:10" ht="56.25" x14ac:dyDescent="0.2">
      <c r="A745" s="16" t="s">
        <v>44</v>
      </c>
      <c r="B745" s="17" t="s">
        <v>1516</v>
      </c>
      <c r="C745" s="17" t="s">
        <v>420</v>
      </c>
      <c r="D745" s="17" t="s">
        <v>456</v>
      </c>
      <c r="E745" s="16" t="s">
        <v>27</v>
      </c>
      <c r="F745" s="18" t="s">
        <v>589</v>
      </c>
      <c r="G745" s="19">
        <v>19.656079999999999</v>
      </c>
      <c r="H745" s="19">
        <f t="shared" si="17"/>
        <v>314.49727999999999</v>
      </c>
      <c r="I745" s="19"/>
      <c r="J745" s="19"/>
    </row>
    <row r="746" spans="1:10" ht="56.25" x14ac:dyDescent="0.2">
      <c r="A746" s="16" t="s">
        <v>45</v>
      </c>
      <c r="B746" s="17" t="s">
        <v>1517</v>
      </c>
      <c r="C746" s="17" t="s">
        <v>420</v>
      </c>
      <c r="D746" s="17" t="s">
        <v>458</v>
      </c>
      <c r="E746" s="16" t="s">
        <v>27</v>
      </c>
      <c r="F746" s="18" t="s">
        <v>425</v>
      </c>
      <c r="G746" s="19">
        <v>21.173159999999996</v>
      </c>
      <c r="H746" s="19">
        <f t="shared" si="17"/>
        <v>42.346319999999992</v>
      </c>
      <c r="I746" s="19"/>
      <c r="J746" s="19"/>
    </row>
    <row r="747" spans="1:10" ht="56.25" x14ac:dyDescent="0.2">
      <c r="A747" s="16" t="s">
        <v>46</v>
      </c>
      <c r="B747" s="17" t="s">
        <v>1518</v>
      </c>
      <c r="C747" s="17" t="s">
        <v>420</v>
      </c>
      <c r="D747" s="17" t="s">
        <v>460</v>
      </c>
      <c r="E747" s="16" t="s">
        <v>27</v>
      </c>
      <c r="F747" s="18" t="s">
        <v>425</v>
      </c>
      <c r="G747" s="19">
        <v>24.347485000000002</v>
      </c>
      <c r="H747" s="19">
        <f t="shared" si="17"/>
        <v>48.694970000000005</v>
      </c>
      <c r="I747" s="19"/>
      <c r="J747" s="19"/>
    </row>
    <row r="748" spans="1:10" ht="56.25" x14ac:dyDescent="0.2">
      <c r="A748" s="16" t="s">
        <v>49</v>
      </c>
      <c r="B748" s="17" t="s">
        <v>1519</v>
      </c>
      <c r="C748" s="17" t="s">
        <v>420</v>
      </c>
      <c r="D748" s="17" t="s">
        <v>462</v>
      </c>
      <c r="E748" s="16" t="s">
        <v>27</v>
      </c>
      <c r="F748" s="18" t="s">
        <v>463</v>
      </c>
      <c r="G748" s="19">
        <v>27.727934999999999</v>
      </c>
      <c r="H748" s="19">
        <f t="shared" si="17"/>
        <v>83.183804999999992</v>
      </c>
      <c r="I748" s="19"/>
      <c r="J748" s="19"/>
    </row>
    <row r="749" spans="1:10" ht="56.25" x14ac:dyDescent="0.2">
      <c r="A749" s="16" t="s">
        <v>51</v>
      </c>
      <c r="B749" s="17" t="s">
        <v>1520</v>
      </c>
      <c r="C749" s="17" t="s">
        <v>420</v>
      </c>
      <c r="D749" s="17" t="s">
        <v>468</v>
      </c>
      <c r="E749" s="16" t="s">
        <v>27</v>
      </c>
      <c r="F749" s="18" t="s">
        <v>608</v>
      </c>
      <c r="G749" s="19">
        <v>27.727934999999999</v>
      </c>
      <c r="H749" s="19">
        <f t="shared" si="17"/>
        <v>27.727934999999999</v>
      </c>
      <c r="I749" s="19"/>
      <c r="J749" s="19"/>
    </row>
    <row r="750" spans="1:10" ht="56.25" x14ac:dyDescent="0.2">
      <c r="A750" s="16" t="s">
        <v>52</v>
      </c>
      <c r="B750" s="17" t="s">
        <v>1521</v>
      </c>
      <c r="C750" s="17" t="s">
        <v>420</v>
      </c>
      <c r="D750" s="17" t="s">
        <v>1437</v>
      </c>
      <c r="E750" s="16" t="s">
        <v>27</v>
      </c>
      <c r="F750" s="18" t="s">
        <v>608</v>
      </c>
      <c r="G750" s="19">
        <v>27.727934999999999</v>
      </c>
      <c r="H750" s="19">
        <f t="shared" si="17"/>
        <v>27.727934999999999</v>
      </c>
      <c r="I750" s="19"/>
      <c r="J750" s="19"/>
    </row>
    <row r="751" spans="1:10" ht="101.25" x14ac:dyDescent="0.2">
      <c r="A751" s="16" t="s">
        <v>53</v>
      </c>
      <c r="B751" s="17" t="s">
        <v>1522</v>
      </c>
      <c r="C751" s="17" t="s">
        <v>471</v>
      </c>
      <c r="D751" s="17" t="s">
        <v>475</v>
      </c>
      <c r="E751" s="16" t="s">
        <v>27</v>
      </c>
      <c r="F751" s="18" t="s">
        <v>1523</v>
      </c>
      <c r="G751" s="19">
        <v>3.6855149999999997</v>
      </c>
      <c r="H751" s="19">
        <f t="shared" si="17"/>
        <v>976.66147499999988</v>
      </c>
      <c r="I751" s="19"/>
      <c r="J751" s="19"/>
    </row>
    <row r="752" spans="1:10" ht="101.25" x14ac:dyDescent="0.2">
      <c r="A752" s="16" t="s">
        <v>54</v>
      </c>
      <c r="B752" s="17" t="s">
        <v>1524</v>
      </c>
      <c r="C752" s="17" t="s">
        <v>471</v>
      </c>
      <c r="D752" s="17" t="s">
        <v>484</v>
      </c>
      <c r="E752" s="16" t="s">
        <v>27</v>
      </c>
      <c r="F752" s="18" t="s">
        <v>1525</v>
      </c>
      <c r="G752" s="19">
        <v>4.2296849999999999</v>
      </c>
      <c r="H752" s="19">
        <f t="shared" si="17"/>
        <v>1776.4676999999999</v>
      </c>
      <c r="I752" s="19"/>
      <c r="J752" s="19"/>
    </row>
    <row r="753" spans="1:10" s="11" customFormat="1" ht="112.5" x14ac:dyDescent="0.2">
      <c r="A753" s="16" t="s">
        <v>55</v>
      </c>
      <c r="B753" s="17" t="s">
        <v>1526</v>
      </c>
      <c r="C753" s="17" t="s">
        <v>471</v>
      </c>
      <c r="D753" s="17" t="s">
        <v>492</v>
      </c>
      <c r="E753" s="16" t="s">
        <v>27</v>
      </c>
      <c r="F753" s="18" t="s">
        <v>1243</v>
      </c>
      <c r="G753" s="19">
        <v>7.3050699999999988</v>
      </c>
      <c r="H753" s="19">
        <f t="shared" si="17"/>
        <v>913.13374999999985</v>
      </c>
      <c r="I753" s="19"/>
      <c r="J753" s="19"/>
    </row>
    <row r="754" spans="1:10" s="11" customFormat="1" ht="112.5" x14ac:dyDescent="0.2">
      <c r="A754" s="16" t="s">
        <v>56</v>
      </c>
      <c r="B754" s="17" t="s">
        <v>1527</v>
      </c>
      <c r="C754" s="17" t="s">
        <v>471</v>
      </c>
      <c r="D754" s="17" t="s">
        <v>806</v>
      </c>
      <c r="E754" s="16" t="s">
        <v>27</v>
      </c>
      <c r="F754" s="18" t="s">
        <v>418</v>
      </c>
      <c r="G754" s="19">
        <v>9.3745649999999987</v>
      </c>
      <c r="H754" s="19">
        <f t="shared" si="17"/>
        <v>1359.3119249999997</v>
      </c>
      <c r="I754" s="19"/>
      <c r="J754" s="19"/>
    </row>
    <row r="755" spans="1:10" s="11" customFormat="1" ht="67.5" x14ac:dyDescent="0.2">
      <c r="A755" s="16" t="s">
        <v>57</v>
      </c>
      <c r="B755" s="17" t="s">
        <v>1528</v>
      </c>
      <c r="C755" s="17" t="s">
        <v>1359</v>
      </c>
      <c r="D755" s="17" t="s">
        <v>1529</v>
      </c>
      <c r="E755" s="16" t="s">
        <v>139</v>
      </c>
      <c r="F755" s="18" t="s">
        <v>5</v>
      </c>
      <c r="G755" s="19">
        <v>275.39948999999996</v>
      </c>
      <c r="H755" s="19">
        <f t="shared" si="17"/>
        <v>275.39948999999996</v>
      </c>
      <c r="I755" s="19"/>
      <c r="J755" s="19"/>
    </row>
    <row r="756" spans="1:10" s="11" customFormat="1" ht="78.75" x14ac:dyDescent="0.2">
      <c r="A756" s="16" t="s">
        <v>58</v>
      </c>
      <c r="B756" s="17" t="s">
        <v>1530</v>
      </c>
      <c r="C756" s="17" t="s">
        <v>501</v>
      </c>
      <c r="D756" s="17" t="s">
        <v>504</v>
      </c>
      <c r="E756" s="16" t="s">
        <v>28</v>
      </c>
      <c r="F756" s="18" t="s">
        <v>110</v>
      </c>
      <c r="G756" s="19">
        <v>47.952919999999999</v>
      </c>
      <c r="H756" s="19">
        <f t="shared" si="17"/>
        <v>4028.0452799999998</v>
      </c>
      <c r="I756" s="19"/>
      <c r="J756" s="19"/>
    </row>
    <row r="757" spans="1:10" s="11" customFormat="1" ht="78.75" x14ac:dyDescent="0.2">
      <c r="A757" s="16" t="s">
        <v>59</v>
      </c>
      <c r="B757" s="17" t="s">
        <v>1531</v>
      </c>
      <c r="C757" s="17" t="s">
        <v>501</v>
      </c>
      <c r="D757" s="17" t="s">
        <v>506</v>
      </c>
      <c r="E757" s="16" t="s">
        <v>28</v>
      </c>
      <c r="F757" s="18" t="s">
        <v>32</v>
      </c>
      <c r="G757" s="19">
        <v>59.364000000000004</v>
      </c>
      <c r="H757" s="19">
        <f t="shared" si="17"/>
        <v>593.6400000000001</v>
      </c>
      <c r="I757" s="19"/>
      <c r="J757" s="19"/>
    </row>
    <row r="758" spans="1:10" s="11" customFormat="1" ht="78.75" x14ac:dyDescent="0.2">
      <c r="A758" s="16" t="s">
        <v>60</v>
      </c>
      <c r="B758" s="17" t="s">
        <v>1532</v>
      </c>
      <c r="C758" s="17" t="s">
        <v>501</v>
      </c>
      <c r="D758" s="17" t="s">
        <v>510</v>
      </c>
      <c r="E758" s="16" t="s">
        <v>28</v>
      </c>
      <c r="F758" s="18" t="s">
        <v>7</v>
      </c>
      <c r="G758" s="19">
        <v>111.05190499999998</v>
      </c>
      <c r="H758" s="19">
        <f t="shared" si="17"/>
        <v>222.10380999999995</v>
      </c>
      <c r="I758" s="19"/>
      <c r="J758" s="19"/>
    </row>
    <row r="759" spans="1:10" s="11" customFormat="1" ht="78.75" x14ac:dyDescent="0.2">
      <c r="A759" s="16" t="s">
        <v>61</v>
      </c>
      <c r="B759" s="17" t="s">
        <v>1533</v>
      </c>
      <c r="C759" s="17" t="s">
        <v>501</v>
      </c>
      <c r="D759" s="17" t="s">
        <v>512</v>
      </c>
      <c r="E759" s="16" t="s">
        <v>28</v>
      </c>
      <c r="F759" s="18" t="s">
        <v>7</v>
      </c>
      <c r="G759" s="19">
        <v>132.91764500000002</v>
      </c>
      <c r="H759" s="19">
        <f t="shared" si="17"/>
        <v>265.83529000000004</v>
      </c>
      <c r="I759" s="19"/>
      <c r="J759" s="19"/>
    </row>
    <row r="760" spans="1:10" s="11" customFormat="1" ht="101.25" x14ac:dyDescent="0.2">
      <c r="A760" s="16" t="s">
        <v>62</v>
      </c>
      <c r="B760" s="17" t="s">
        <v>1534</v>
      </c>
      <c r="C760" s="17" t="s">
        <v>514</v>
      </c>
      <c r="D760" s="17" t="s">
        <v>1070</v>
      </c>
      <c r="E760" s="16" t="s">
        <v>27</v>
      </c>
      <c r="F760" s="18" t="s">
        <v>1212</v>
      </c>
      <c r="G760" s="19">
        <v>2.58893</v>
      </c>
      <c r="H760" s="19">
        <f t="shared" si="17"/>
        <v>1035.5719999999999</v>
      </c>
      <c r="I760" s="19"/>
      <c r="J760" s="19"/>
    </row>
    <row r="761" spans="1:10" s="11" customFormat="1" ht="112.5" x14ac:dyDescent="0.2">
      <c r="A761" s="16" t="s">
        <v>63</v>
      </c>
      <c r="B761" s="17" t="s">
        <v>1535</v>
      </c>
      <c r="C761" s="17" t="s">
        <v>514</v>
      </c>
      <c r="D761" s="17" t="s">
        <v>828</v>
      </c>
      <c r="E761" s="16" t="s">
        <v>27</v>
      </c>
      <c r="F761" s="18" t="s">
        <v>1427</v>
      </c>
      <c r="G761" s="19">
        <v>4.2214400000000003</v>
      </c>
      <c r="H761" s="19">
        <f t="shared" si="17"/>
        <v>1055.3600000000001</v>
      </c>
      <c r="I761" s="19"/>
      <c r="J761" s="19"/>
    </row>
    <row r="762" spans="1:10" s="11" customFormat="1" ht="67.5" x14ac:dyDescent="0.2">
      <c r="A762" s="16" t="s">
        <v>64</v>
      </c>
      <c r="B762" s="17" t="s">
        <v>1536</v>
      </c>
      <c r="C762" s="17" t="s">
        <v>522</v>
      </c>
      <c r="D762" s="17" t="s">
        <v>523</v>
      </c>
      <c r="E762" s="16" t="s">
        <v>28</v>
      </c>
      <c r="F762" s="18" t="s">
        <v>38</v>
      </c>
      <c r="G762" s="19">
        <v>48.571294999999999</v>
      </c>
      <c r="H762" s="19">
        <f t="shared" si="17"/>
        <v>777.14071999999999</v>
      </c>
      <c r="I762" s="19"/>
      <c r="J762" s="19"/>
    </row>
    <row r="763" spans="1:10" s="11" customFormat="1" ht="67.5" x14ac:dyDescent="0.2">
      <c r="A763" s="16" t="s">
        <v>65</v>
      </c>
      <c r="B763" s="17" t="s">
        <v>1537</v>
      </c>
      <c r="C763" s="17" t="s">
        <v>522</v>
      </c>
      <c r="D763" s="17" t="s">
        <v>838</v>
      </c>
      <c r="E763" s="16" t="s">
        <v>28</v>
      </c>
      <c r="F763" s="18" t="s">
        <v>10</v>
      </c>
      <c r="G763" s="19">
        <v>106.88817999999998</v>
      </c>
      <c r="H763" s="19">
        <f t="shared" si="17"/>
        <v>427.55271999999991</v>
      </c>
      <c r="I763" s="19"/>
      <c r="J763" s="19"/>
    </row>
    <row r="764" spans="1:10" s="11" customFormat="1" ht="56.25" x14ac:dyDescent="0.2">
      <c r="A764" s="16" t="s">
        <v>66</v>
      </c>
      <c r="B764" s="17" t="s">
        <v>1538</v>
      </c>
      <c r="C764" s="17" t="s">
        <v>527</v>
      </c>
      <c r="D764" s="17" t="s">
        <v>528</v>
      </c>
      <c r="E764" s="16" t="s">
        <v>27</v>
      </c>
      <c r="F764" s="18" t="s">
        <v>1539</v>
      </c>
      <c r="G764" s="19">
        <v>0.80801000000000001</v>
      </c>
      <c r="H764" s="19">
        <f t="shared" si="17"/>
        <v>500.96620000000001</v>
      </c>
      <c r="I764" s="19"/>
      <c r="J764" s="19"/>
    </row>
    <row r="765" spans="1:10" s="11" customFormat="1" ht="67.5" x14ac:dyDescent="0.2">
      <c r="A765" s="16" t="s">
        <v>67</v>
      </c>
      <c r="B765" s="17" t="s">
        <v>1540</v>
      </c>
      <c r="C765" s="17" t="s">
        <v>402</v>
      </c>
      <c r="D765" s="17" t="s">
        <v>531</v>
      </c>
      <c r="E765" s="16" t="s">
        <v>6</v>
      </c>
      <c r="F765" s="18" t="s">
        <v>5</v>
      </c>
      <c r="G765" s="19">
        <v>137.27924999999999</v>
      </c>
      <c r="H765" s="19">
        <f t="shared" si="17"/>
        <v>137.27924999999999</v>
      </c>
      <c r="I765" s="19"/>
      <c r="J765" s="19"/>
    </row>
    <row r="766" spans="1:10" s="11" customFormat="1" ht="56.25" x14ac:dyDescent="0.2">
      <c r="A766" s="16" t="s">
        <v>68</v>
      </c>
      <c r="B766" s="17" t="s">
        <v>1541</v>
      </c>
      <c r="C766" s="17" t="s">
        <v>537</v>
      </c>
      <c r="D766" s="17" t="s">
        <v>1542</v>
      </c>
      <c r="E766" s="16" t="s">
        <v>139</v>
      </c>
      <c r="F766" s="18" t="s">
        <v>40</v>
      </c>
      <c r="G766" s="19">
        <v>25.031819999999996</v>
      </c>
      <c r="H766" s="19">
        <f t="shared" si="17"/>
        <v>450.5727599999999</v>
      </c>
      <c r="I766" s="19"/>
      <c r="J766" s="19"/>
    </row>
    <row r="767" spans="1:10" s="11" customFormat="1" ht="45" x14ac:dyDescent="0.2">
      <c r="A767" s="16" t="s">
        <v>69</v>
      </c>
      <c r="B767" s="17" t="s">
        <v>1543</v>
      </c>
      <c r="C767" s="17" t="s">
        <v>544</v>
      </c>
      <c r="D767" s="17" t="s">
        <v>545</v>
      </c>
      <c r="E767" s="16" t="s">
        <v>28</v>
      </c>
      <c r="F767" s="18" t="s">
        <v>40</v>
      </c>
      <c r="G767" s="19">
        <v>4.7985899999999999</v>
      </c>
      <c r="H767" s="19">
        <f t="shared" si="17"/>
        <v>86.374619999999993</v>
      </c>
      <c r="I767" s="19"/>
      <c r="J767" s="19"/>
    </row>
    <row r="768" spans="1:10" s="11" customFormat="1" ht="33.75" x14ac:dyDescent="0.2">
      <c r="A768" s="16" t="s">
        <v>70</v>
      </c>
      <c r="B768" s="17" t="s">
        <v>1544</v>
      </c>
      <c r="C768" s="17" t="s">
        <v>1381</v>
      </c>
      <c r="D768" s="17" t="s">
        <v>1382</v>
      </c>
      <c r="E768" s="16" t="s">
        <v>1383</v>
      </c>
      <c r="F768" s="18" t="s">
        <v>1545</v>
      </c>
      <c r="G768" s="19">
        <v>17.528869999999998</v>
      </c>
      <c r="H768" s="19">
        <f t="shared" si="17"/>
        <v>47.327948999999997</v>
      </c>
      <c r="I768" s="19"/>
      <c r="J768" s="19"/>
    </row>
    <row r="769" spans="1:10" s="11" customFormat="1" ht="33.75" x14ac:dyDescent="0.2">
      <c r="A769" s="16" t="s">
        <v>71</v>
      </c>
      <c r="B769" s="17" t="s">
        <v>1546</v>
      </c>
      <c r="C769" s="17" t="s">
        <v>1386</v>
      </c>
      <c r="D769" s="17" t="s">
        <v>1387</v>
      </c>
      <c r="E769" s="16" t="s">
        <v>139</v>
      </c>
      <c r="F769" s="18" t="s">
        <v>7</v>
      </c>
      <c r="G769" s="19">
        <v>57.310994999999998</v>
      </c>
      <c r="H769" s="19">
        <f t="shared" si="17"/>
        <v>114.62199</v>
      </c>
      <c r="I769" s="19"/>
      <c r="J769" s="19"/>
    </row>
    <row r="770" spans="1:10" s="11" customFormat="1" ht="45" x14ac:dyDescent="0.2">
      <c r="A770" s="16" t="s">
        <v>72</v>
      </c>
      <c r="B770" s="17" t="s">
        <v>1547</v>
      </c>
      <c r="C770" s="17" t="s">
        <v>547</v>
      </c>
      <c r="D770" s="17" t="s">
        <v>548</v>
      </c>
      <c r="E770" s="16" t="s">
        <v>28</v>
      </c>
      <c r="F770" s="18" t="s">
        <v>30</v>
      </c>
      <c r="G770" s="19">
        <v>39.62547</v>
      </c>
      <c r="H770" s="19">
        <f t="shared" si="17"/>
        <v>317.00376</v>
      </c>
      <c r="I770" s="19"/>
      <c r="J770" s="19"/>
    </row>
    <row r="771" spans="1:10" s="11" customFormat="1" ht="45" x14ac:dyDescent="0.2">
      <c r="A771" s="16" t="s">
        <v>73</v>
      </c>
      <c r="B771" s="17" t="s">
        <v>1548</v>
      </c>
      <c r="C771" s="17" t="s">
        <v>550</v>
      </c>
      <c r="D771" s="17" t="s">
        <v>551</v>
      </c>
      <c r="E771" s="16" t="s">
        <v>6</v>
      </c>
      <c r="F771" s="18" t="s">
        <v>38</v>
      </c>
      <c r="G771" s="19">
        <v>873.42583000000002</v>
      </c>
      <c r="H771" s="19">
        <f t="shared" si="17"/>
        <v>13974.81328</v>
      </c>
      <c r="I771" s="19"/>
      <c r="J771" s="19"/>
    </row>
    <row r="772" spans="1:10" s="11" customFormat="1" ht="45" x14ac:dyDescent="0.2">
      <c r="A772" s="16" t="s">
        <v>74</v>
      </c>
      <c r="B772" s="17" t="s">
        <v>1549</v>
      </c>
      <c r="C772" s="17" t="s">
        <v>547</v>
      </c>
      <c r="D772" s="17" t="s">
        <v>871</v>
      </c>
      <c r="E772" s="16" t="s">
        <v>28</v>
      </c>
      <c r="F772" s="18" t="s">
        <v>7</v>
      </c>
      <c r="G772" s="19">
        <v>39.62547</v>
      </c>
      <c r="H772" s="19">
        <f t="shared" si="17"/>
        <v>79.25094</v>
      </c>
      <c r="I772" s="19"/>
      <c r="J772" s="19"/>
    </row>
    <row r="773" spans="1:10" s="11" customFormat="1" ht="45" x14ac:dyDescent="0.2">
      <c r="A773" s="16" t="s">
        <v>75</v>
      </c>
      <c r="B773" s="17" t="s">
        <v>1550</v>
      </c>
      <c r="C773" s="17" t="s">
        <v>547</v>
      </c>
      <c r="D773" s="17" t="s">
        <v>1095</v>
      </c>
      <c r="E773" s="16" t="s">
        <v>28</v>
      </c>
      <c r="F773" s="18" t="s">
        <v>7</v>
      </c>
      <c r="G773" s="19">
        <v>39.62547</v>
      </c>
      <c r="H773" s="19">
        <f t="shared" si="17"/>
        <v>79.25094</v>
      </c>
      <c r="I773" s="19"/>
      <c r="J773" s="19"/>
    </row>
    <row r="774" spans="1:10" s="11" customFormat="1" ht="22.5" x14ac:dyDescent="0.2">
      <c r="A774" s="16" t="s">
        <v>76</v>
      </c>
      <c r="B774" s="17" t="s">
        <v>1551</v>
      </c>
      <c r="C774" s="17" t="s">
        <v>550</v>
      </c>
      <c r="D774" s="17" t="s">
        <v>553</v>
      </c>
      <c r="E774" s="16" t="s">
        <v>6</v>
      </c>
      <c r="F774" s="18" t="s">
        <v>7</v>
      </c>
      <c r="G774" s="19">
        <v>788.32918499999994</v>
      </c>
      <c r="H774" s="19">
        <f t="shared" si="17"/>
        <v>1576.6583699999999</v>
      </c>
      <c r="I774" s="19"/>
      <c r="J774" s="19"/>
    </row>
    <row r="775" spans="1:10" s="11" customFormat="1" ht="22.5" x14ac:dyDescent="0.2">
      <c r="A775" s="16" t="s">
        <v>77</v>
      </c>
      <c r="B775" s="17" t="s">
        <v>1552</v>
      </c>
      <c r="C775" s="17" t="s">
        <v>550</v>
      </c>
      <c r="D775" s="17" t="s">
        <v>874</v>
      </c>
      <c r="E775" s="16" t="s">
        <v>6</v>
      </c>
      <c r="F775" s="18" t="s">
        <v>7</v>
      </c>
      <c r="G775" s="19">
        <v>644.96512500000006</v>
      </c>
      <c r="H775" s="19">
        <f t="shared" si="17"/>
        <v>1289.9302500000001</v>
      </c>
      <c r="I775" s="19"/>
      <c r="J775" s="19"/>
    </row>
    <row r="776" spans="1:10" s="11" customFormat="1" ht="67.5" x14ac:dyDescent="0.2">
      <c r="A776" s="16" t="s">
        <v>78</v>
      </c>
      <c r="B776" s="17" t="s">
        <v>1553</v>
      </c>
      <c r="C776" s="17" t="s">
        <v>412</v>
      </c>
      <c r="D776" s="17" t="s">
        <v>878</v>
      </c>
      <c r="E776" s="16" t="s">
        <v>9</v>
      </c>
      <c r="F776" s="18" t="s">
        <v>1554</v>
      </c>
      <c r="G776" s="19">
        <v>8002.4320999999982</v>
      </c>
      <c r="H776" s="19">
        <f t="shared" si="17"/>
        <v>2880.8755559999991</v>
      </c>
      <c r="I776" s="19"/>
      <c r="J776" s="19"/>
    </row>
    <row r="777" spans="1:10" s="11" customFormat="1" ht="67.5" x14ac:dyDescent="0.2">
      <c r="A777" s="16" t="s">
        <v>79</v>
      </c>
      <c r="B777" s="17" t="s">
        <v>1555</v>
      </c>
      <c r="C777" s="17" t="s">
        <v>561</v>
      </c>
      <c r="D777" s="17" t="s">
        <v>562</v>
      </c>
      <c r="E777" s="16" t="s">
        <v>6</v>
      </c>
      <c r="F777" s="18" t="s">
        <v>7</v>
      </c>
      <c r="G777" s="19">
        <v>172.46066499999998</v>
      </c>
      <c r="H777" s="19">
        <f t="shared" si="17"/>
        <v>344.92132999999995</v>
      </c>
      <c r="I777" s="19"/>
      <c r="J777" s="19"/>
    </row>
    <row r="778" spans="1:10" s="11" customFormat="1" ht="67.5" x14ac:dyDescent="0.2">
      <c r="A778" s="16" t="s">
        <v>80</v>
      </c>
      <c r="B778" s="17" t="s">
        <v>1556</v>
      </c>
      <c r="C778" s="17" t="s">
        <v>561</v>
      </c>
      <c r="D778" s="17" t="s">
        <v>1557</v>
      </c>
      <c r="E778" s="16" t="s">
        <v>6</v>
      </c>
      <c r="F778" s="18" t="s">
        <v>7</v>
      </c>
      <c r="G778" s="19">
        <v>646.19362999999998</v>
      </c>
      <c r="H778" s="19">
        <f t="shared" si="17"/>
        <v>1292.38726</v>
      </c>
      <c r="I778" s="19"/>
      <c r="J778" s="19"/>
    </row>
    <row r="779" spans="1:10" s="11" customFormat="1" ht="33.75" x14ac:dyDescent="0.2">
      <c r="A779" s="16" t="s">
        <v>81</v>
      </c>
      <c r="B779" s="17" t="s">
        <v>1558</v>
      </c>
      <c r="C779" s="17" t="s">
        <v>561</v>
      </c>
      <c r="D779" s="17" t="s">
        <v>566</v>
      </c>
      <c r="E779" s="16" t="s">
        <v>6</v>
      </c>
      <c r="F779" s="18" t="s">
        <v>10</v>
      </c>
      <c r="G779" s="19">
        <v>1024.202145</v>
      </c>
      <c r="H779" s="19">
        <f t="shared" si="17"/>
        <v>4096.8085799999999</v>
      </c>
      <c r="I779" s="19"/>
      <c r="J779" s="19"/>
    </row>
    <row r="780" spans="1:10" s="11" customFormat="1" ht="22.5" x14ac:dyDescent="0.2">
      <c r="A780" s="36"/>
      <c r="B780" s="14"/>
      <c r="C780" s="26" t="s">
        <v>1559</v>
      </c>
      <c r="D780" s="14"/>
      <c r="E780" s="14"/>
      <c r="F780" s="15"/>
      <c r="G780" s="15"/>
      <c r="H780" s="15"/>
      <c r="I780" s="15"/>
      <c r="J780" s="15"/>
    </row>
    <row r="781" spans="1:10" s="11" customFormat="1" ht="67.5" x14ac:dyDescent="0.2">
      <c r="A781" s="16" t="s">
        <v>5</v>
      </c>
      <c r="B781" s="17" t="s">
        <v>1560</v>
      </c>
      <c r="C781" s="17" t="s">
        <v>358</v>
      </c>
      <c r="D781" s="17" t="s">
        <v>359</v>
      </c>
      <c r="E781" s="16" t="s">
        <v>27</v>
      </c>
      <c r="F781" s="18" t="s">
        <v>788</v>
      </c>
      <c r="G781" s="19">
        <v>8.3027149999999992</v>
      </c>
      <c r="H781" s="19">
        <f t="shared" ref="H781:H832" si="18">G781*F781</f>
        <v>1286.9208249999999</v>
      </c>
      <c r="I781" s="19"/>
      <c r="J781" s="19"/>
    </row>
    <row r="782" spans="1:10" s="11" customFormat="1" ht="22.5" x14ac:dyDescent="0.2">
      <c r="A782" s="16" t="s">
        <v>7</v>
      </c>
      <c r="B782" s="17" t="s">
        <v>1561</v>
      </c>
      <c r="C782" s="17" t="s">
        <v>365</v>
      </c>
      <c r="D782" s="17" t="s">
        <v>366</v>
      </c>
      <c r="E782" s="16" t="s">
        <v>367</v>
      </c>
      <c r="F782" s="18" t="s">
        <v>1562</v>
      </c>
      <c r="G782" s="19">
        <v>84.181449999999984</v>
      </c>
      <c r="H782" s="19">
        <f t="shared" si="18"/>
        <v>202.03547999999995</v>
      </c>
      <c r="I782" s="19"/>
      <c r="J782" s="19"/>
    </row>
    <row r="783" spans="1:10" s="11" customFormat="1" ht="67.5" x14ac:dyDescent="0.2">
      <c r="A783" s="16" t="s">
        <v>8</v>
      </c>
      <c r="B783" s="17" t="s">
        <v>1563</v>
      </c>
      <c r="C783" s="17" t="s">
        <v>370</v>
      </c>
      <c r="D783" s="17" t="s">
        <v>371</v>
      </c>
      <c r="E783" s="16" t="s">
        <v>27</v>
      </c>
      <c r="F783" s="18" t="s">
        <v>1564</v>
      </c>
      <c r="G783" s="19">
        <v>20.488825000000002</v>
      </c>
      <c r="H783" s="19">
        <f t="shared" si="18"/>
        <v>2511.9299450000003</v>
      </c>
      <c r="I783" s="19"/>
      <c r="J783" s="19"/>
    </row>
    <row r="784" spans="1:10" s="11" customFormat="1" ht="67.5" x14ac:dyDescent="0.2">
      <c r="A784" s="16" t="s">
        <v>10</v>
      </c>
      <c r="B784" s="17" t="s">
        <v>1565</v>
      </c>
      <c r="C784" s="17" t="s">
        <v>370</v>
      </c>
      <c r="D784" s="17" t="s">
        <v>1319</v>
      </c>
      <c r="E784" s="16" t="s">
        <v>27</v>
      </c>
      <c r="F784" s="18" t="s">
        <v>473</v>
      </c>
      <c r="G784" s="19">
        <v>8.4758599999999991</v>
      </c>
      <c r="H784" s="19">
        <f t="shared" si="18"/>
        <v>1017.1031999999999</v>
      </c>
      <c r="I784" s="19"/>
      <c r="J784" s="19"/>
    </row>
    <row r="785" spans="1:10" s="11" customFormat="1" ht="22.5" x14ac:dyDescent="0.2">
      <c r="A785" s="16" t="s">
        <v>11</v>
      </c>
      <c r="B785" s="17" t="s">
        <v>1566</v>
      </c>
      <c r="C785" s="17" t="s">
        <v>383</v>
      </c>
      <c r="D785" s="17" t="s">
        <v>384</v>
      </c>
      <c r="E785" s="16" t="s">
        <v>385</v>
      </c>
      <c r="F785" s="18" t="s">
        <v>34</v>
      </c>
      <c r="G785" s="19">
        <v>26.169629999999998</v>
      </c>
      <c r="H785" s="19">
        <f t="shared" si="18"/>
        <v>314.03555999999998</v>
      </c>
      <c r="I785" s="19"/>
      <c r="J785" s="19"/>
    </row>
    <row r="786" spans="1:10" s="11" customFormat="1" ht="45" x14ac:dyDescent="0.2">
      <c r="A786" s="16" t="s">
        <v>12</v>
      </c>
      <c r="B786" s="17" t="s">
        <v>1567</v>
      </c>
      <c r="C786" s="17" t="s">
        <v>387</v>
      </c>
      <c r="D786" s="17" t="s">
        <v>1327</v>
      </c>
      <c r="E786" s="16" t="s">
        <v>28</v>
      </c>
      <c r="F786" s="18" t="s">
        <v>56</v>
      </c>
      <c r="G786" s="19">
        <v>7.3710299999999993</v>
      </c>
      <c r="H786" s="19">
        <f t="shared" si="18"/>
        <v>221.13089999999997</v>
      </c>
      <c r="I786" s="19"/>
      <c r="J786" s="19"/>
    </row>
    <row r="787" spans="1:10" s="11" customFormat="1" ht="22.5" x14ac:dyDescent="0.2">
      <c r="A787" s="16" t="s">
        <v>29</v>
      </c>
      <c r="B787" s="17" t="s">
        <v>1568</v>
      </c>
      <c r="C787" s="17" t="s">
        <v>390</v>
      </c>
      <c r="D787" s="17" t="s">
        <v>391</v>
      </c>
      <c r="E787" s="16" t="s">
        <v>392</v>
      </c>
      <c r="F787" s="18" t="s">
        <v>5</v>
      </c>
      <c r="G787" s="19">
        <v>555.55634499999996</v>
      </c>
      <c r="H787" s="19">
        <f t="shared" si="18"/>
        <v>555.55634499999996</v>
      </c>
      <c r="I787" s="19"/>
      <c r="J787" s="19"/>
    </row>
    <row r="788" spans="1:10" s="11" customFormat="1" ht="67.5" x14ac:dyDescent="0.2">
      <c r="A788" s="16" t="s">
        <v>30</v>
      </c>
      <c r="B788" s="17" t="s">
        <v>1569</v>
      </c>
      <c r="C788" s="17" t="s">
        <v>394</v>
      </c>
      <c r="D788" s="17" t="s">
        <v>1570</v>
      </c>
      <c r="E788" s="16" t="s">
        <v>6</v>
      </c>
      <c r="F788" s="18" t="s">
        <v>7</v>
      </c>
      <c r="G788" s="19">
        <v>173.42533</v>
      </c>
      <c r="H788" s="19">
        <f t="shared" si="18"/>
        <v>346.85066</v>
      </c>
      <c r="I788" s="19"/>
      <c r="J788" s="19"/>
    </row>
    <row r="789" spans="1:10" s="11" customFormat="1" ht="78.75" x14ac:dyDescent="0.2">
      <c r="A789" s="16" t="s">
        <v>31</v>
      </c>
      <c r="B789" s="17" t="s">
        <v>1571</v>
      </c>
      <c r="C789" s="17" t="s">
        <v>397</v>
      </c>
      <c r="D789" s="17" t="s">
        <v>1334</v>
      </c>
      <c r="E789" s="16" t="s">
        <v>28</v>
      </c>
      <c r="F789" s="18" t="s">
        <v>7</v>
      </c>
      <c r="G789" s="19">
        <v>43.393434999999997</v>
      </c>
      <c r="H789" s="19">
        <f t="shared" si="18"/>
        <v>86.786869999999993</v>
      </c>
      <c r="I789" s="19"/>
      <c r="J789" s="19"/>
    </row>
    <row r="790" spans="1:10" s="11" customFormat="1" ht="67.5" x14ac:dyDescent="0.2">
      <c r="A790" s="16" t="s">
        <v>32</v>
      </c>
      <c r="B790" s="17" t="s">
        <v>1572</v>
      </c>
      <c r="C790" s="17" t="s">
        <v>420</v>
      </c>
      <c r="D790" s="17" t="s">
        <v>600</v>
      </c>
      <c r="E790" s="16" t="s">
        <v>27</v>
      </c>
      <c r="F790" s="18" t="s">
        <v>452</v>
      </c>
      <c r="G790" s="19">
        <v>6.521795</v>
      </c>
      <c r="H790" s="19">
        <f t="shared" si="18"/>
        <v>423.916675</v>
      </c>
      <c r="I790" s="19"/>
      <c r="J790" s="19"/>
    </row>
    <row r="791" spans="1:10" s="11" customFormat="1" ht="67.5" x14ac:dyDescent="0.2">
      <c r="A791" s="16" t="s">
        <v>33</v>
      </c>
      <c r="B791" s="17" t="s">
        <v>1573</v>
      </c>
      <c r="C791" s="17" t="s">
        <v>420</v>
      </c>
      <c r="D791" s="17" t="s">
        <v>1174</v>
      </c>
      <c r="E791" s="16" t="s">
        <v>27</v>
      </c>
      <c r="F791" s="18" t="s">
        <v>431</v>
      </c>
      <c r="G791" s="19">
        <v>6.8763300000000003</v>
      </c>
      <c r="H791" s="19">
        <f t="shared" si="18"/>
        <v>240.67155</v>
      </c>
      <c r="I791" s="19"/>
      <c r="J791" s="19"/>
    </row>
    <row r="792" spans="1:10" s="11" customFormat="1" ht="67.5" x14ac:dyDescent="0.2">
      <c r="A792" s="16" t="s">
        <v>34</v>
      </c>
      <c r="B792" s="17" t="s">
        <v>1574</v>
      </c>
      <c r="C792" s="17" t="s">
        <v>420</v>
      </c>
      <c r="D792" s="17" t="s">
        <v>1420</v>
      </c>
      <c r="E792" s="16" t="s">
        <v>27</v>
      </c>
      <c r="F792" s="18" t="s">
        <v>762</v>
      </c>
      <c r="G792" s="19">
        <v>26.136649999999999</v>
      </c>
      <c r="H792" s="19">
        <f t="shared" si="18"/>
        <v>313.63979999999998</v>
      </c>
      <c r="I792" s="19"/>
      <c r="J792" s="19"/>
    </row>
    <row r="793" spans="1:10" s="11" customFormat="1" ht="67.5" x14ac:dyDescent="0.2">
      <c r="A793" s="16" t="s">
        <v>35</v>
      </c>
      <c r="B793" s="17" t="s">
        <v>1575</v>
      </c>
      <c r="C793" s="17" t="s">
        <v>420</v>
      </c>
      <c r="D793" s="17" t="s">
        <v>436</v>
      </c>
      <c r="E793" s="16" t="s">
        <v>27</v>
      </c>
      <c r="F793" s="18" t="s">
        <v>1576</v>
      </c>
      <c r="G793" s="19">
        <v>10.487639999999999</v>
      </c>
      <c r="H793" s="19">
        <f t="shared" si="18"/>
        <v>2359.7189999999996</v>
      </c>
      <c r="I793" s="19"/>
      <c r="J793" s="19"/>
    </row>
    <row r="794" spans="1:10" s="11" customFormat="1" ht="67.5" x14ac:dyDescent="0.2">
      <c r="A794" s="16" t="s">
        <v>36</v>
      </c>
      <c r="B794" s="17" t="s">
        <v>1577</v>
      </c>
      <c r="C794" s="17" t="s">
        <v>420</v>
      </c>
      <c r="D794" s="17" t="s">
        <v>439</v>
      </c>
      <c r="E794" s="16" t="s">
        <v>27</v>
      </c>
      <c r="F794" s="18" t="s">
        <v>706</v>
      </c>
      <c r="G794" s="19">
        <v>11.559489999999998</v>
      </c>
      <c r="H794" s="19">
        <f t="shared" si="18"/>
        <v>5143.9730499999996</v>
      </c>
      <c r="I794" s="19"/>
      <c r="J794" s="19"/>
    </row>
    <row r="795" spans="1:10" s="11" customFormat="1" ht="67.5" x14ac:dyDescent="0.2">
      <c r="A795" s="16" t="s">
        <v>37</v>
      </c>
      <c r="B795" s="17" t="s">
        <v>1578</v>
      </c>
      <c r="C795" s="17" t="s">
        <v>420</v>
      </c>
      <c r="D795" s="17" t="s">
        <v>442</v>
      </c>
      <c r="E795" s="16" t="s">
        <v>27</v>
      </c>
      <c r="F795" s="18" t="s">
        <v>1579</v>
      </c>
      <c r="G795" s="19">
        <v>12.919915</v>
      </c>
      <c r="H795" s="19">
        <f t="shared" si="18"/>
        <v>5038.76685</v>
      </c>
      <c r="I795" s="19"/>
      <c r="J795" s="19"/>
    </row>
    <row r="796" spans="1:10" s="11" customFormat="1" ht="67.5" x14ac:dyDescent="0.2">
      <c r="A796" s="16" t="s">
        <v>38</v>
      </c>
      <c r="B796" s="17" t="s">
        <v>1580</v>
      </c>
      <c r="C796" s="17" t="s">
        <v>420</v>
      </c>
      <c r="D796" s="17" t="s">
        <v>445</v>
      </c>
      <c r="E796" s="16" t="s">
        <v>27</v>
      </c>
      <c r="F796" s="18" t="s">
        <v>452</v>
      </c>
      <c r="G796" s="19">
        <v>15.954075</v>
      </c>
      <c r="H796" s="19">
        <f t="shared" si="18"/>
        <v>1037.0148750000001</v>
      </c>
      <c r="I796" s="19"/>
      <c r="J796" s="19"/>
    </row>
    <row r="797" spans="1:10" s="11" customFormat="1" ht="67.5" x14ac:dyDescent="0.2">
      <c r="A797" s="16" t="s">
        <v>39</v>
      </c>
      <c r="B797" s="17" t="s">
        <v>1581</v>
      </c>
      <c r="C797" s="17" t="s">
        <v>420</v>
      </c>
      <c r="D797" s="17" t="s">
        <v>447</v>
      </c>
      <c r="E797" s="16" t="s">
        <v>27</v>
      </c>
      <c r="F797" s="18" t="s">
        <v>1513</v>
      </c>
      <c r="G797" s="19">
        <v>17.339234999999999</v>
      </c>
      <c r="H797" s="19">
        <f t="shared" si="18"/>
        <v>1473.834975</v>
      </c>
      <c r="I797" s="19"/>
      <c r="J797" s="19"/>
    </row>
    <row r="798" spans="1:10" s="11" customFormat="1" ht="67.5" x14ac:dyDescent="0.2">
      <c r="A798" s="16" t="s">
        <v>40</v>
      </c>
      <c r="B798" s="17" t="s">
        <v>1582</v>
      </c>
      <c r="C798" s="17" t="s">
        <v>420</v>
      </c>
      <c r="D798" s="17" t="s">
        <v>451</v>
      </c>
      <c r="E798" s="16" t="s">
        <v>27</v>
      </c>
      <c r="F798" s="18" t="s">
        <v>626</v>
      </c>
      <c r="G798" s="19">
        <v>32.823345000000003</v>
      </c>
      <c r="H798" s="19">
        <f t="shared" si="18"/>
        <v>984.70035000000007</v>
      </c>
      <c r="I798" s="19"/>
      <c r="J798" s="19"/>
    </row>
    <row r="799" spans="1:10" s="11" customFormat="1" ht="67.5" x14ac:dyDescent="0.2">
      <c r="A799" s="16" t="s">
        <v>41</v>
      </c>
      <c r="B799" s="17" t="s">
        <v>1583</v>
      </c>
      <c r="C799" s="17" t="s">
        <v>420</v>
      </c>
      <c r="D799" s="17" t="s">
        <v>1430</v>
      </c>
      <c r="E799" s="16" t="s">
        <v>27</v>
      </c>
      <c r="F799" s="18" t="s">
        <v>452</v>
      </c>
      <c r="G799" s="19">
        <v>37.638424999999998</v>
      </c>
      <c r="H799" s="19">
        <f t="shared" si="18"/>
        <v>2446.497625</v>
      </c>
      <c r="I799" s="19"/>
      <c r="J799" s="19"/>
    </row>
    <row r="800" spans="1:10" s="11" customFormat="1" ht="56.25" x14ac:dyDescent="0.2">
      <c r="A800" s="16" t="s">
        <v>42</v>
      </c>
      <c r="B800" s="17" t="s">
        <v>1584</v>
      </c>
      <c r="C800" s="17" t="s">
        <v>420</v>
      </c>
      <c r="D800" s="17" t="s">
        <v>456</v>
      </c>
      <c r="E800" s="16" t="s">
        <v>27</v>
      </c>
      <c r="F800" s="18" t="s">
        <v>589</v>
      </c>
      <c r="G800" s="19">
        <v>19.656079999999999</v>
      </c>
      <c r="H800" s="19">
        <f t="shared" si="18"/>
        <v>314.49727999999999</v>
      </c>
      <c r="I800" s="19"/>
      <c r="J800" s="19"/>
    </row>
    <row r="801" spans="1:10" s="11" customFormat="1" ht="56.25" x14ac:dyDescent="0.2">
      <c r="A801" s="16" t="s">
        <v>44</v>
      </c>
      <c r="B801" s="17" t="s">
        <v>1585</v>
      </c>
      <c r="C801" s="17" t="s">
        <v>420</v>
      </c>
      <c r="D801" s="17" t="s">
        <v>458</v>
      </c>
      <c r="E801" s="16" t="s">
        <v>27</v>
      </c>
      <c r="F801" s="18" t="s">
        <v>425</v>
      </c>
      <c r="G801" s="19">
        <v>21.173159999999996</v>
      </c>
      <c r="H801" s="19">
        <f t="shared" si="18"/>
        <v>42.346319999999992</v>
      </c>
      <c r="I801" s="19"/>
      <c r="J801" s="19"/>
    </row>
    <row r="802" spans="1:10" s="11" customFormat="1" ht="56.25" x14ac:dyDescent="0.2">
      <c r="A802" s="16" t="s">
        <v>45</v>
      </c>
      <c r="B802" s="17" t="s">
        <v>1586</v>
      </c>
      <c r="C802" s="17" t="s">
        <v>420</v>
      </c>
      <c r="D802" s="17" t="s">
        <v>460</v>
      </c>
      <c r="E802" s="16" t="s">
        <v>27</v>
      </c>
      <c r="F802" s="18" t="s">
        <v>425</v>
      </c>
      <c r="G802" s="19">
        <v>24.347485000000002</v>
      </c>
      <c r="H802" s="19">
        <f t="shared" si="18"/>
        <v>48.694970000000005</v>
      </c>
      <c r="I802" s="19"/>
      <c r="J802" s="19"/>
    </row>
    <row r="803" spans="1:10" s="11" customFormat="1" ht="56.25" x14ac:dyDescent="0.2">
      <c r="A803" s="16" t="s">
        <v>46</v>
      </c>
      <c r="B803" s="17" t="s">
        <v>1587</v>
      </c>
      <c r="C803" s="17" t="s">
        <v>420</v>
      </c>
      <c r="D803" s="17" t="s">
        <v>462</v>
      </c>
      <c r="E803" s="16" t="s">
        <v>27</v>
      </c>
      <c r="F803" s="18" t="s">
        <v>463</v>
      </c>
      <c r="G803" s="19">
        <v>27.727934999999999</v>
      </c>
      <c r="H803" s="19">
        <f t="shared" si="18"/>
        <v>83.183804999999992</v>
      </c>
      <c r="I803" s="19"/>
      <c r="J803" s="19"/>
    </row>
    <row r="804" spans="1:10" s="11" customFormat="1" ht="56.25" x14ac:dyDescent="0.2">
      <c r="A804" s="16" t="s">
        <v>49</v>
      </c>
      <c r="B804" s="17" t="s">
        <v>1588</v>
      </c>
      <c r="C804" s="17" t="s">
        <v>420</v>
      </c>
      <c r="D804" s="17" t="s">
        <v>468</v>
      </c>
      <c r="E804" s="16" t="s">
        <v>27</v>
      </c>
      <c r="F804" s="18" t="s">
        <v>608</v>
      </c>
      <c r="G804" s="19">
        <v>27.727934999999999</v>
      </c>
      <c r="H804" s="19">
        <f t="shared" si="18"/>
        <v>27.727934999999999</v>
      </c>
      <c r="I804" s="19"/>
      <c r="J804" s="19"/>
    </row>
    <row r="805" spans="1:10" s="11" customFormat="1" ht="56.25" x14ac:dyDescent="0.2">
      <c r="A805" s="16" t="s">
        <v>51</v>
      </c>
      <c r="B805" s="17" t="s">
        <v>1589</v>
      </c>
      <c r="C805" s="17" t="s">
        <v>420</v>
      </c>
      <c r="D805" s="17" t="s">
        <v>1437</v>
      </c>
      <c r="E805" s="16" t="s">
        <v>27</v>
      </c>
      <c r="F805" s="18" t="s">
        <v>425</v>
      </c>
      <c r="G805" s="19">
        <v>27.727934999999999</v>
      </c>
      <c r="H805" s="19">
        <f t="shared" si="18"/>
        <v>55.455869999999997</v>
      </c>
      <c r="I805" s="19"/>
      <c r="J805" s="19"/>
    </row>
    <row r="806" spans="1:10" s="11" customFormat="1" ht="101.25" x14ac:dyDescent="0.2">
      <c r="A806" s="16" t="s">
        <v>52</v>
      </c>
      <c r="B806" s="17" t="s">
        <v>1590</v>
      </c>
      <c r="C806" s="17" t="s">
        <v>471</v>
      </c>
      <c r="D806" s="17" t="s">
        <v>475</v>
      </c>
      <c r="E806" s="16" t="s">
        <v>27</v>
      </c>
      <c r="F806" s="18" t="s">
        <v>1591</v>
      </c>
      <c r="G806" s="19">
        <v>3.6855149999999997</v>
      </c>
      <c r="H806" s="19">
        <f t="shared" si="18"/>
        <v>1514.7466649999999</v>
      </c>
      <c r="I806" s="19"/>
      <c r="J806" s="19"/>
    </row>
    <row r="807" spans="1:10" s="11" customFormat="1" ht="101.25" x14ac:dyDescent="0.2">
      <c r="A807" s="16" t="s">
        <v>53</v>
      </c>
      <c r="B807" s="17" t="s">
        <v>1592</v>
      </c>
      <c r="C807" s="17" t="s">
        <v>471</v>
      </c>
      <c r="D807" s="17" t="s">
        <v>481</v>
      </c>
      <c r="E807" s="16" t="s">
        <v>27</v>
      </c>
      <c r="F807" s="18" t="s">
        <v>1593</v>
      </c>
      <c r="G807" s="19">
        <v>4.2296849999999999</v>
      </c>
      <c r="H807" s="19">
        <f t="shared" si="18"/>
        <v>1142.01495</v>
      </c>
      <c r="I807" s="19"/>
      <c r="J807" s="19"/>
    </row>
    <row r="808" spans="1:10" s="11" customFormat="1" ht="101.25" x14ac:dyDescent="0.2">
      <c r="A808" s="16" t="s">
        <v>54</v>
      </c>
      <c r="B808" s="17" t="s">
        <v>1594</v>
      </c>
      <c r="C808" s="17" t="s">
        <v>471</v>
      </c>
      <c r="D808" s="17" t="s">
        <v>484</v>
      </c>
      <c r="E808" s="16" t="s">
        <v>27</v>
      </c>
      <c r="F808" s="18" t="s">
        <v>797</v>
      </c>
      <c r="G808" s="19">
        <v>4.2296849999999999</v>
      </c>
      <c r="H808" s="19">
        <f t="shared" si="18"/>
        <v>1438.0928999999999</v>
      </c>
      <c r="I808" s="19"/>
      <c r="J808" s="19"/>
    </row>
    <row r="809" spans="1:10" s="11" customFormat="1" ht="112.5" x14ac:dyDescent="0.2">
      <c r="A809" s="16" t="s">
        <v>55</v>
      </c>
      <c r="B809" s="17" t="s">
        <v>1595</v>
      </c>
      <c r="C809" s="17" t="s">
        <v>471</v>
      </c>
      <c r="D809" s="17" t="s">
        <v>806</v>
      </c>
      <c r="E809" s="16" t="s">
        <v>27</v>
      </c>
      <c r="F809" s="18" t="s">
        <v>1596</v>
      </c>
      <c r="G809" s="19">
        <v>9.3745649999999987</v>
      </c>
      <c r="H809" s="19">
        <f t="shared" si="18"/>
        <v>4134.1831649999995</v>
      </c>
      <c r="I809" s="19"/>
      <c r="J809" s="19"/>
    </row>
    <row r="810" spans="1:10" s="11" customFormat="1" ht="67.5" x14ac:dyDescent="0.2">
      <c r="A810" s="16" t="s">
        <v>56</v>
      </c>
      <c r="B810" s="17" t="s">
        <v>1597</v>
      </c>
      <c r="C810" s="17" t="s">
        <v>1359</v>
      </c>
      <c r="D810" s="17" t="s">
        <v>1598</v>
      </c>
      <c r="E810" s="16" t="s">
        <v>139</v>
      </c>
      <c r="F810" s="18" t="s">
        <v>5</v>
      </c>
      <c r="G810" s="19">
        <v>275.39948999999996</v>
      </c>
      <c r="H810" s="19">
        <f t="shared" si="18"/>
        <v>275.39948999999996</v>
      </c>
      <c r="I810" s="19"/>
      <c r="J810" s="19"/>
    </row>
    <row r="811" spans="1:10" s="11" customFormat="1" ht="78.75" x14ac:dyDescent="0.2">
      <c r="A811" s="16" t="s">
        <v>57</v>
      </c>
      <c r="B811" s="17" t="s">
        <v>1599</v>
      </c>
      <c r="C811" s="17" t="s">
        <v>501</v>
      </c>
      <c r="D811" s="17" t="s">
        <v>504</v>
      </c>
      <c r="E811" s="16" t="s">
        <v>28</v>
      </c>
      <c r="F811" s="18" t="s">
        <v>32</v>
      </c>
      <c r="G811" s="19">
        <v>47.952919999999999</v>
      </c>
      <c r="H811" s="19">
        <f t="shared" si="18"/>
        <v>479.5292</v>
      </c>
      <c r="I811" s="19"/>
      <c r="J811" s="19"/>
    </row>
    <row r="812" spans="1:10" s="11" customFormat="1" ht="78.75" x14ac:dyDescent="0.2">
      <c r="A812" s="16" t="s">
        <v>58</v>
      </c>
      <c r="B812" s="17" t="s">
        <v>1600</v>
      </c>
      <c r="C812" s="17" t="s">
        <v>501</v>
      </c>
      <c r="D812" s="17" t="s">
        <v>512</v>
      </c>
      <c r="E812" s="16" t="s">
        <v>28</v>
      </c>
      <c r="F812" s="18" t="s">
        <v>10</v>
      </c>
      <c r="G812" s="19">
        <v>132.91764500000002</v>
      </c>
      <c r="H812" s="19">
        <f t="shared" si="18"/>
        <v>531.67058000000009</v>
      </c>
      <c r="I812" s="19"/>
      <c r="J812" s="19"/>
    </row>
    <row r="813" spans="1:10" s="11" customFormat="1" ht="101.25" x14ac:dyDescent="0.2">
      <c r="A813" s="16" t="s">
        <v>59</v>
      </c>
      <c r="B813" s="17" t="s">
        <v>1601</v>
      </c>
      <c r="C813" s="17" t="s">
        <v>514</v>
      </c>
      <c r="D813" s="17" t="s">
        <v>1070</v>
      </c>
      <c r="E813" s="16" t="s">
        <v>27</v>
      </c>
      <c r="F813" s="18" t="s">
        <v>1602</v>
      </c>
      <c r="G813" s="19">
        <v>2.58893</v>
      </c>
      <c r="H813" s="19">
        <f t="shared" si="18"/>
        <v>3176.6171100000001</v>
      </c>
      <c r="I813" s="19"/>
      <c r="J813" s="19"/>
    </row>
    <row r="814" spans="1:10" s="11" customFormat="1" ht="112.5" x14ac:dyDescent="0.2">
      <c r="A814" s="16" t="s">
        <v>60</v>
      </c>
      <c r="B814" s="17" t="s">
        <v>1603</v>
      </c>
      <c r="C814" s="17" t="s">
        <v>514</v>
      </c>
      <c r="D814" s="17" t="s">
        <v>828</v>
      </c>
      <c r="E814" s="16" t="s">
        <v>27</v>
      </c>
      <c r="F814" s="18" t="s">
        <v>1591</v>
      </c>
      <c r="G814" s="19">
        <v>4.2214400000000003</v>
      </c>
      <c r="H814" s="19">
        <f t="shared" si="18"/>
        <v>1735.0118400000001</v>
      </c>
      <c r="I814" s="19"/>
      <c r="J814" s="19"/>
    </row>
    <row r="815" spans="1:10" s="11" customFormat="1" ht="67.5" x14ac:dyDescent="0.2">
      <c r="A815" s="16" t="s">
        <v>61</v>
      </c>
      <c r="B815" s="17" t="s">
        <v>1604</v>
      </c>
      <c r="C815" s="17" t="s">
        <v>522</v>
      </c>
      <c r="D815" s="17" t="s">
        <v>523</v>
      </c>
      <c r="E815" s="16" t="s">
        <v>28</v>
      </c>
      <c r="F815" s="18" t="s">
        <v>38</v>
      </c>
      <c r="G815" s="19">
        <v>48.571294999999999</v>
      </c>
      <c r="H815" s="19">
        <f t="shared" si="18"/>
        <v>777.14071999999999</v>
      </c>
      <c r="I815" s="19"/>
      <c r="J815" s="19"/>
    </row>
    <row r="816" spans="1:10" s="11" customFormat="1" ht="67.5" x14ac:dyDescent="0.2">
      <c r="A816" s="16" t="s">
        <v>62</v>
      </c>
      <c r="B816" s="17" t="s">
        <v>1605</v>
      </c>
      <c r="C816" s="17" t="s">
        <v>522</v>
      </c>
      <c r="D816" s="17" t="s">
        <v>838</v>
      </c>
      <c r="E816" s="16" t="s">
        <v>28</v>
      </c>
      <c r="F816" s="18" t="s">
        <v>10</v>
      </c>
      <c r="G816" s="19">
        <v>106.88817999999998</v>
      </c>
      <c r="H816" s="19">
        <f t="shared" si="18"/>
        <v>427.55271999999991</v>
      </c>
      <c r="I816" s="19"/>
      <c r="J816" s="19"/>
    </row>
    <row r="817" spans="1:10" s="11" customFormat="1" ht="56.25" x14ac:dyDescent="0.2">
      <c r="A817" s="16" t="s">
        <v>63</v>
      </c>
      <c r="B817" s="17" t="s">
        <v>1606</v>
      </c>
      <c r="C817" s="17" t="s">
        <v>527</v>
      </c>
      <c r="D817" s="17" t="s">
        <v>528</v>
      </c>
      <c r="E817" s="16" t="s">
        <v>27</v>
      </c>
      <c r="F817" s="18" t="s">
        <v>1607</v>
      </c>
      <c r="G817" s="19">
        <v>0.80801000000000001</v>
      </c>
      <c r="H817" s="19">
        <f t="shared" si="18"/>
        <v>719.12890000000004</v>
      </c>
      <c r="I817" s="19"/>
      <c r="J817" s="19"/>
    </row>
    <row r="818" spans="1:10" s="11" customFormat="1" ht="67.5" x14ac:dyDescent="0.2">
      <c r="A818" s="16" t="s">
        <v>64</v>
      </c>
      <c r="B818" s="17" t="s">
        <v>1608</v>
      </c>
      <c r="C818" s="17" t="s">
        <v>402</v>
      </c>
      <c r="D818" s="17" t="s">
        <v>531</v>
      </c>
      <c r="E818" s="16" t="s">
        <v>6</v>
      </c>
      <c r="F818" s="18" t="s">
        <v>5</v>
      </c>
      <c r="G818" s="19">
        <v>137.27924999999999</v>
      </c>
      <c r="H818" s="19">
        <f t="shared" si="18"/>
        <v>137.27924999999999</v>
      </c>
      <c r="I818" s="19"/>
      <c r="J818" s="19"/>
    </row>
    <row r="819" spans="1:10" s="11" customFormat="1" ht="56.25" x14ac:dyDescent="0.2">
      <c r="A819" s="16" t="s">
        <v>65</v>
      </c>
      <c r="B819" s="17" t="s">
        <v>1609</v>
      </c>
      <c r="C819" s="17" t="s">
        <v>537</v>
      </c>
      <c r="D819" s="17" t="s">
        <v>1542</v>
      </c>
      <c r="E819" s="16" t="s">
        <v>139</v>
      </c>
      <c r="F819" s="18" t="s">
        <v>49</v>
      </c>
      <c r="G819" s="19">
        <v>25.031819999999996</v>
      </c>
      <c r="H819" s="19">
        <f t="shared" si="18"/>
        <v>600.76367999999991</v>
      </c>
      <c r="I819" s="19"/>
      <c r="J819" s="19"/>
    </row>
    <row r="820" spans="1:10" s="11" customFormat="1" ht="45" x14ac:dyDescent="0.2">
      <c r="A820" s="16" t="s">
        <v>66</v>
      </c>
      <c r="B820" s="17" t="s">
        <v>1610</v>
      </c>
      <c r="C820" s="17" t="s">
        <v>544</v>
      </c>
      <c r="D820" s="17" t="s">
        <v>545</v>
      </c>
      <c r="E820" s="16" t="s">
        <v>28</v>
      </c>
      <c r="F820" s="18" t="s">
        <v>49</v>
      </c>
      <c r="G820" s="19">
        <v>4.7985899999999999</v>
      </c>
      <c r="H820" s="19">
        <f t="shared" si="18"/>
        <v>115.16615999999999</v>
      </c>
      <c r="I820" s="19"/>
      <c r="J820" s="19"/>
    </row>
    <row r="821" spans="1:10" s="11" customFormat="1" ht="33.75" x14ac:dyDescent="0.2">
      <c r="A821" s="16" t="s">
        <v>67</v>
      </c>
      <c r="B821" s="17" t="s">
        <v>1611</v>
      </c>
      <c r="C821" s="17" t="s">
        <v>1381</v>
      </c>
      <c r="D821" s="17" t="s">
        <v>1382</v>
      </c>
      <c r="E821" s="16" t="s">
        <v>1383</v>
      </c>
      <c r="F821" s="18" t="s">
        <v>1612</v>
      </c>
      <c r="G821" s="19">
        <v>17.528869999999998</v>
      </c>
      <c r="H821" s="19">
        <f t="shared" si="18"/>
        <v>70.115479999999991</v>
      </c>
      <c r="I821" s="19"/>
      <c r="J821" s="19"/>
    </row>
    <row r="822" spans="1:10" s="11" customFormat="1" ht="33.75" x14ac:dyDescent="0.2">
      <c r="A822" s="16" t="s">
        <v>68</v>
      </c>
      <c r="B822" s="17" t="s">
        <v>1613</v>
      </c>
      <c r="C822" s="17" t="s">
        <v>1386</v>
      </c>
      <c r="D822" s="17" t="s">
        <v>1387</v>
      </c>
      <c r="E822" s="16" t="s">
        <v>139</v>
      </c>
      <c r="F822" s="18" t="s">
        <v>7</v>
      </c>
      <c r="G822" s="19">
        <v>57.310994999999998</v>
      </c>
      <c r="H822" s="19">
        <f t="shared" si="18"/>
        <v>114.62199</v>
      </c>
      <c r="I822" s="19"/>
      <c r="J822" s="19"/>
    </row>
    <row r="823" spans="1:10" s="11" customFormat="1" ht="45" x14ac:dyDescent="0.2">
      <c r="A823" s="16" t="s">
        <v>69</v>
      </c>
      <c r="B823" s="17" t="s">
        <v>1614</v>
      </c>
      <c r="C823" s="17" t="s">
        <v>547</v>
      </c>
      <c r="D823" s="17" t="s">
        <v>548</v>
      </c>
      <c r="E823" s="16" t="s">
        <v>28</v>
      </c>
      <c r="F823" s="18" t="s">
        <v>30</v>
      </c>
      <c r="G823" s="19">
        <v>39.62547</v>
      </c>
      <c r="H823" s="19">
        <f t="shared" si="18"/>
        <v>317.00376</v>
      </c>
      <c r="I823" s="19"/>
      <c r="J823" s="19"/>
    </row>
    <row r="824" spans="1:10" s="11" customFormat="1" ht="45" x14ac:dyDescent="0.2">
      <c r="A824" s="16" t="s">
        <v>70</v>
      </c>
      <c r="B824" s="17" t="s">
        <v>1615</v>
      </c>
      <c r="C824" s="17" t="s">
        <v>550</v>
      </c>
      <c r="D824" s="17" t="s">
        <v>551</v>
      </c>
      <c r="E824" s="16" t="s">
        <v>6</v>
      </c>
      <c r="F824" s="18" t="s">
        <v>38</v>
      </c>
      <c r="G824" s="19">
        <v>873.42583000000002</v>
      </c>
      <c r="H824" s="19">
        <f t="shared" si="18"/>
        <v>13974.81328</v>
      </c>
      <c r="I824" s="19"/>
      <c r="J824" s="19"/>
    </row>
    <row r="825" spans="1:10" s="11" customFormat="1" ht="45" x14ac:dyDescent="0.2">
      <c r="A825" s="16" t="s">
        <v>71</v>
      </c>
      <c r="B825" s="17" t="s">
        <v>1616</v>
      </c>
      <c r="C825" s="17" t="s">
        <v>547</v>
      </c>
      <c r="D825" s="17" t="s">
        <v>871</v>
      </c>
      <c r="E825" s="16" t="s">
        <v>28</v>
      </c>
      <c r="F825" s="18" t="s">
        <v>7</v>
      </c>
      <c r="G825" s="19">
        <v>39.62547</v>
      </c>
      <c r="H825" s="19">
        <f t="shared" si="18"/>
        <v>79.25094</v>
      </c>
      <c r="I825" s="19"/>
      <c r="J825" s="19"/>
    </row>
    <row r="826" spans="1:10" s="11" customFormat="1" ht="45" x14ac:dyDescent="0.2">
      <c r="A826" s="16" t="s">
        <v>72</v>
      </c>
      <c r="B826" s="17" t="s">
        <v>1617</v>
      </c>
      <c r="C826" s="17" t="s">
        <v>547</v>
      </c>
      <c r="D826" s="17" t="s">
        <v>1095</v>
      </c>
      <c r="E826" s="16" t="s">
        <v>28</v>
      </c>
      <c r="F826" s="18" t="s">
        <v>7</v>
      </c>
      <c r="G826" s="19">
        <v>39.62547</v>
      </c>
      <c r="H826" s="19">
        <f t="shared" si="18"/>
        <v>79.25094</v>
      </c>
      <c r="I826" s="19"/>
      <c r="J826" s="19"/>
    </row>
    <row r="827" spans="1:10" s="11" customFormat="1" ht="22.5" x14ac:dyDescent="0.2">
      <c r="A827" s="16" t="s">
        <v>73</v>
      </c>
      <c r="B827" s="17" t="s">
        <v>1618</v>
      </c>
      <c r="C827" s="17" t="s">
        <v>550</v>
      </c>
      <c r="D827" s="17" t="s">
        <v>553</v>
      </c>
      <c r="E827" s="16" t="s">
        <v>6</v>
      </c>
      <c r="F827" s="18" t="s">
        <v>7</v>
      </c>
      <c r="G827" s="19">
        <v>788.32918499999994</v>
      </c>
      <c r="H827" s="19">
        <f t="shared" si="18"/>
        <v>1576.6583699999999</v>
      </c>
      <c r="I827" s="19"/>
      <c r="J827" s="19"/>
    </row>
    <row r="828" spans="1:10" s="11" customFormat="1" ht="22.5" x14ac:dyDescent="0.2">
      <c r="A828" s="16" t="s">
        <v>74</v>
      </c>
      <c r="B828" s="17" t="s">
        <v>1619</v>
      </c>
      <c r="C828" s="17" t="s">
        <v>550</v>
      </c>
      <c r="D828" s="17" t="s">
        <v>874</v>
      </c>
      <c r="E828" s="16" t="s">
        <v>6</v>
      </c>
      <c r="F828" s="18" t="s">
        <v>7</v>
      </c>
      <c r="G828" s="19">
        <v>644.96512500000006</v>
      </c>
      <c r="H828" s="19">
        <f t="shared" si="18"/>
        <v>1289.9302500000001</v>
      </c>
      <c r="I828" s="19"/>
      <c r="J828" s="19"/>
    </row>
    <row r="829" spans="1:10" s="11" customFormat="1" ht="67.5" x14ac:dyDescent="0.2">
      <c r="A829" s="16" t="s">
        <v>75</v>
      </c>
      <c r="B829" s="17" t="s">
        <v>1620</v>
      </c>
      <c r="C829" s="17" t="s">
        <v>412</v>
      </c>
      <c r="D829" s="17" t="s">
        <v>878</v>
      </c>
      <c r="E829" s="16" t="s">
        <v>9</v>
      </c>
      <c r="F829" s="18" t="s">
        <v>1300</v>
      </c>
      <c r="G829" s="19">
        <v>8002.4320999999982</v>
      </c>
      <c r="H829" s="19">
        <f t="shared" si="18"/>
        <v>3200.9728399999995</v>
      </c>
      <c r="I829" s="19"/>
      <c r="J829" s="19"/>
    </row>
    <row r="830" spans="1:10" s="11" customFormat="1" ht="67.5" x14ac:dyDescent="0.2">
      <c r="A830" s="16" t="s">
        <v>76</v>
      </c>
      <c r="B830" s="17" t="s">
        <v>1621</v>
      </c>
      <c r="C830" s="17" t="s">
        <v>561</v>
      </c>
      <c r="D830" s="17" t="s">
        <v>562</v>
      </c>
      <c r="E830" s="16" t="s">
        <v>6</v>
      </c>
      <c r="F830" s="18" t="s">
        <v>7</v>
      </c>
      <c r="G830" s="19">
        <v>172.46066499999998</v>
      </c>
      <c r="H830" s="19">
        <f t="shared" si="18"/>
        <v>344.92132999999995</v>
      </c>
      <c r="I830" s="19"/>
      <c r="J830" s="19"/>
    </row>
    <row r="831" spans="1:10" s="11" customFormat="1" ht="67.5" x14ac:dyDescent="0.2">
      <c r="A831" s="16" t="s">
        <v>77</v>
      </c>
      <c r="B831" s="17" t="s">
        <v>1622</v>
      </c>
      <c r="C831" s="17" t="s">
        <v>561</v>
      </c>
      <c r="D831" s="17" t="s">
        <v>1557</v>
      </c>
      <c r="E831" s="16" t="s">
        <v>6</v>
      </c>
      <c r="F831" s="18" t="s">
        <v>7</v>
      </c>
      <c r="G831" s="19">
        <v>646.19362999999998</v>
      </c>
      <c r="H831" s="19">
        <f t="shared" si="18"/>
        <v>1292.38726</v>
      </c>
      <c r="I831" s="19"/>
      <c r="J831" s="19"/>
    </row>
    <row r="832" spans="1:10" s="11" customFormat="1" ht="33.75" x14ac:dyDescent="0.2">
      <c r="A832" s="16" t="s">
        <v>78</v>
      </c>
      <c r="B832" s="17" t="s">
        <v>1623</v>
      </c>
      <c r="C832" s="17" t="s">
        <v>561</v>
      </c>
      <c r="D832" s="17" t="s">
        <v>566</v>
      </c>
      <c r="E832" s="16" t="s">
        <v>6</v>
      </c>
      <c r="F832" s="18" t="s">
        <v>10</v>
      </c>
      <c r="G832" s="19">
        <v>1024.202145</v>
      </c>
      <c r="H832" s="19">
        <f t="shared" si="18"/>
        <v>4096.8085799999999</v>
      </c>
      <c r="I832" s="19"/>
      <c r="J832" s="19"/>
    </row>
    <row r="833" spans="1:10" s="11" customFormat="1" x14ac:dyDescent="0.2">
      <c r="A833" s="36"/>
      <c r="B833" s="14"/>
      <c r="C833" s="26" t="s">
        <v>1624</v>
      </c>
      <c r="D833" s="14"/>
      <c r="E833" s="14"/>
      <c r="F833" s="15"/>
      <c r="G833" s="15"/>
      <c r="H833" s="15"/>
      <c r="I833" s="15"/>
      <c r="J833" s="15"/>
    </row>
    <row r="834" spans="1:10" s="11" customFormat="1" x14ac:dyDescent="0.2">
      <c r="A834" s="16"/>
      <c r="B834" s="17" t="s">
        <v>1625</v>
      </c>
      <c r="C834" s="17" t="s">
        <v>1626</v>
      </c>
      <c r="D834" s="17"/>
      <c r="E834" s="16"/>
      <c r="F834" s="18"/>
      <c r="G834" s="19"/>
      <c r="H834" s="19"/>
      <c r="I834" s="19"/>
      <c r="J834" s="19"/>
    </row>
    <row r="835" spans="1:10" s="11" customFormat="1" ht="101.25" x14ac:dyDescent="0.2">
      <c r="A835" s="16" t="s">
        <v>5</v>
      </c>
      <c r="B835" s="17" t="s">
        <v>1627</v>
      </c>
      <c r="C835" s="17" t="s">
        <v>471</v>
      </c>
      <c r="D835" s="17" t="s">
        <v>481</v>
      </c>
      <c r="E835" s="16" t="s">
        <v>27</v>
      </c>
      <c r="F835" s="18" t="s">
        <v>1628</v>
      </c>
      <c r="G835" s="19">
        <v>4.2296849999999999</v>
      </c>
      <c r="H835" s="19">
        <f t="shared" ref="H835:H869" si="19">G835*F835</f>
        <v>1256.216445</v>
      </c>
      <c r="I835" s="19"/>
      <c r="J835" s="19"/>
    </row>
    <row r="836" spans="1:10" s="11" customFormat="1" ht="101.25" x14ac:dyDescent="0.2">
      <c r="A836" s="16" t="s">
        <v>7</v>
      </c>
      <c r="B836" s="17" t="s">
        <v>1629</v>
      </c>
      <c r="C836" s="17" t="s">
        <v>471</v>
      </c>
      <c r="D836" s="17" t="s">
        <v>1630</v>
      </c>
      <c r="E836" s="16" t="s">
        <v>27</v>
      </c>
      <c r="F836" s="18" t="s">
        <v>899</v>
      </c>
      <c r="G836" s="19">
        <v>3.734985</v>
      </c>
      <c r="H836" s="19">
        <f t="shared" si="19"/>
        <v>429.52327500000001</v>
      </c>
      <c r="I836" s="19"/>
      <c r="J836" s="19"/>
    </row>
    <row r="837" spans="1:10" s="11" customFormat="1" ht="78.75" x14ac:dyDescent="0.2">
      <c r="A837" s="16" t="s">
        <v>8</v>
      </c>
      <c r="B837" s="17" t="s">
        <v>1631</v>
      </c>
      <c r="C837" s="17" t="s">
        <v>501</v>
      </c>
      <c r="D837" s="17" t="s">
        <v>504</v>
      </c>
      <c r="E837" s="16" t="s">
        <v>28</v>
      </c>
      <c r="F837" s="18" t="s">
        <v>32</v>
      </c>
      <c r="G837" s="19">
        <v>47.952919999999999</v>
      </c>
      <c r="H837" s="19">
        <f t="shared" si="19"/>
        <v>479.5292</v>
      </c>
      <c r="I837" s="19"/>
      <c r="J837" s="19"/>
    </row>
    <row r="838" spans="1:10" s="11" customFormat="1" ht="112.5" x14ac:dyDescent="0.2">
      <c r="A838" s="16" t="s">
        <v>10</v>
      </c>
      <c r="B838" s="17" t="s">
        <v>1632</v>
      </c>
      <c r="C838" s="17" t="s">
        <v>471</v>
      </c>
      <c r="D838" s="17" t="s">
        <v>1055</v>
      </c>
      <c r="E838" s="16" t="s">
        <v>27</v>
      </c>
      <c r="F838" s="18" t="s">
        <v>1633</v>
      </c>
      <c r="G838" s="19">
        <v>6.1342799999999995</v>
      </c>
      <c r="H838" s="19">
        <f t="shared" si="19"/>
        <v>588.89087999999992</v>
      </c>
      <c r="I838" s="19"/>
      <c r="J838" s="19"/>
    </row>
    <row r="839" spans="1:10" s="11" customFormat="1" ht="78.75" x14ac:dyDescent="0.2">
      <c r="A839" s="16" t="s">
        <v>11</v>
      </c>
      <c r="B839" s="17" t="s">
        <v>1634</v>
      </c>
      <c r="C839" s="17" t="s">
        <v>501</v>
      </c>
      <c r="D839" s="17" t="s">
        <v>508</v>
      </c>
      <c r="E839" s="16" t="s">
        <v>28</v>
      </c>
      <c r="F839" s="18" t="s">
        <v>7</v>
      </c>
      <c r="G839" s="19">
        <v>82.50771499999999</v>
      </c>
      <c r="H839" s="19">
        <f t="shared" si="19"/>
        <v>165.01542999999998</v>
      </c>
      <c r="I839" s="19"/>
      <c r="J839" s="19"/>
    </row>
    <row r="840" spans="1:10" s="11" customFormat="1" ht="112.5" x14ac:dyDescent="0.2">
      <c r="A840" s="16" t="s">
        <v>12</v>
      </c>
      <c r="B840" s="17" t="s">
        <v>1635</v>
      </c>
      <c r="C840" s="17" t="s">
        <v>471</v>
      </c>
      <c r="D840" s="17" t="s">
        <v>498</v>
      </c>
      <c r="E840" s="16" t="s">
        <v>27</v>
      </c>
      <c r="F840" s="18" t="s">
        <v>1596</v>
      </c>
      <c r="G840" s="19">
        <v>10.784459999999999</v>
      </c>
      <c r="H840" s="19">
        <f t="shared" si="19"/>
        <v>4755.94686</v>
      </c>
      <c r="I840" s="19"/>
      <c r="J840" s="19"/>
    </row>
    <row r="841" spans="1:10" s="11" customFormat="1" ht="78.75" x14ac:dyDescent="0.2">
      <c r="A841" s="16" t="s">
        <v>29</v>
      </c>
      <c r="B841" s="17" t="s">
        <v>1636</v>
      </c>
      <c r="C841" s="17" t="s">
        <v>501</v>
      </c>
      <c r="D841" s="17" t="s">
        <v>512</v>
      </c>
      <c r="E841" s="16" t="s">
        <v>28</v>
      </c>
      <c r="F841" s="18" t="s">
        <v>30</v>
      </c>
      <c r="G841" s="19">
        <v>132.91764500000002</v>
      </c>
      <c r="H841" s="19">
        <f t="shared" si="19"/>
        <v>1063.3411600000002</v>
      </c>
      <c r="I841" s="19"/>
      <c r="J841" s="19"/>
    </row>
    <row r="842" spans="1:10" s="11" customFormat="1" ht="67.5" x14ac:dyDescent="0.2">
      <c r="A842" s="16" t="s">
        <v>30</v>
      </c>
      <c r="B842" s="17" t="s">
        <v>1637</v>
      </c>
      <c r="C842" s="17" t="s">
        <v>420</v>
      </c>
      <c r="D842" s="17" t="s">
        <v>442</v>
      </c>
      <c r="E842" s="16" t="s">
        <v>27</v>
      </c>
      <c r="F842" s="18" t="s">
        <v>440</v>
      </c>
      <c r="G842" s="19">
        <v>12.919915</v>
      </c>
      <c r="H842" s="19">
        <f t="shared" si="19"/>
        <v>581.39617499999997</v>
      </c>
      <c r="I842" s="19"/>
      <c r="J842" s="19"/>
    </row>
    <row r="843" spans="1:10" s="11" customFormat="1" ht="67.5" x14ac:dyDescent="0.2">
      <c r="A843" s="16" t="s">
        <v>31</v>
      </c>
      <c r="B843" s="17" t="s">
        <v>1638</v>
      </c>
      <c r="C843" s="17" t="s">
        <v>420</v>
      </c>
      <c r="D843" s="17" t="s">
        <v>447</v>
      </c>
      <c r="E843" s="16" t="s">
        <v>27</v>
      </c>
      <c r="F843" s="18" t="s">
        <v>777</v>
      </c>
      <c r="G843" s="19">
        <v>17.339234999999999</v>
      </c>
      <c r="H843" s="19">
        <f t="shared" si="19"/>
        <v>104.03540999999998</v>
      </c>
      <c r="I843" s="19"/>
      <c r="J843" s="19"/>
    </row>
    <row r="844" spans="1:10" s="11" customFormat="1" ht="67.5" x14ac:dyDescent="0.2">
      <c r="A844" s="16" t="s">
        <v>32</v>
      </c>
      <c r="B844" s="17" t="s">
        <v>1639</v>
      </c>
      <c r="C844" s="17" t="s">
        <v>420</v>
      </c>
      <c r="D844" s="17" t="s">
        <v>430</v>
      </c>
      <c r="E844" s="16" t="s">
        <v>27</v>
      </c>
      <c r="F844" s="18" t="s">
        <v>1640</v>
      </c>
      <c r="G844" s="19">
        <v>24.957614999999997</v>
      </c>
      <c r="H844" s="19">
        <f t="shared" si="19"/>
        <v>1509.9357074999998</v>
      </c>
      <c r="I844" s="19"/>
      <c r="J844" s="19"/>
    </row>
    <row r="845" spans="1:10" s="11" customFormat="1" ht="56.25" x14ac:dyDescent="0.2">
      <c r="A845" s="16" t="s">
        <v>33</v>
      </c>
      <c r="B845" s="17" t="s">
        <v>1641</v>
      </c>
      <c r="C845" s="17" t="s">
        <v>420</v>
      </c>
      <c r="D845" s="17" t="s">
        <v>458</v>
      </c>
      <c r="E845" s="16" t="s">
        <v>27</v>
      </c>
      <c r="F845" s="18" t="s">
        <v>422</v>
      </c>
      <c r="G845" s="19">
        <v>21.173159999999996</v>
      </c>
      <c r="H845" s="19">
        <f t="shared" si="19"/>
        <v>169.38527999999997</v>
      </c>
      <c r="I845" s="19"/>
      <c r="J845" s="19"/>
    </row>
    <row r="846" spans="1:10" s="11" customFormat="1" ht="56.25" x14ac:dyDescent="0.2">
      <c r="A846" s="16" t="s">
        <v>34</v>
      </c>
      <c r="B846" s="17" t="s">
        <v>1642</v>
      </c>
      <c r="C846" s="17" t="s">
        <v>420</v>
      </c>
      <c r="D846" s="17" t="s">
        <v>462</v>
      </c>
      <c r="E846" s="16" t="s">
        <v>27</v>
      </c>
      <c r="F846" s="18" t="s">
        <v>777</v>
      </c>
      <c r="G846" s="19">
        <v>27.727934999999999</v>
      </c>
      <c r="H846" s="19">
        <f t="shared" si="19"/>
        <v>166.36760999999998</v>
      </c>
      <c r="I846" s="19"/>
      <c r="J846" s="19"/>
    </row>
    <row r="847" spans="1:10" s="11" customFormat="1" ht="56.25" x14ac:dyDescent="0.2">
      <c r="A847" s="16" t="s">
        <v>35</v>
      </c>
      <c r="B847" s="17" t="s">
        <v>1643</v>
      </c>
      <c r="C847" s="17" t="s">
        <v>420</v>
      </c>
      <c r="D847" s="17" t="s">
        <v>468</v>
      </c>
      <c r="E847" s="16" t="s">
        <v>27</v>
      </c>
      <c r="F847" s="18" t="s">
        <v>425</v>
      </c>
      <c r="G847" s="19">
        <v>27.727934999999999</v>
      </c>
      <c r="H847" s="19">
        <f t="shared" si="19"/>
        <v>55.455869999999997</v>
      </c>
      <c r="I847" s="19"/>
      <c r="J847" s="19"/>
    </row>
    <row r="848" spans="1:10" s="11" customFormat="1" ht="67.5" x14ac:dyDescent="0.2">
      <c r="A848" s="16" t="s">
        <v>36</v>
      </c>
      <c r="B848" s="17" t="s">
        <v>1644</v>
      </c>
      <c r="C848" s="17" t="s">
        <v>1645</v>
      </c>
      <c r="D848" s="17" t="s">
        <v>1646</v>
      </c>
      <c r="E848" s="16" t="s">
        <v>6</v>
      </c>
      <c r="F848" s="18" t="s">
        <v>5</v>
      </c>
      <c r="G848" s="19">
        <v>137.27924999999999</v>
      </c>
      <c r="H848" s="19">
        <f t="shared" si="19"/>
        <v>137.27924999999999</v>
      </c>
      <c r="I848" s="19"/>
      <c r="J848" s="19"/>
    </row>
    <row r="849" spans="1:10" s="11" customFormat="1" ht="56.25" x14ac:dyDescent="0.2">
      <c r="A849" s="16" t="s">
        <v>37</v>
      </c>
      <c r="B849" s="17" t="s">
        <v>1647</v>
      </c>
      <c r="C849" s="17" t="s">
        <v>405</v>
      </c>
      <c r="D849" s="17" t="s">
        <v>406</v>
      </c>
      <c r="E849" s="16" t="s">
        <v>27</v>
      </c>
      <c r="F849" s="18" t="s">
        <v>518</v>
      </c>
      <c r="G849" s="19">
        <v>26.285059999999998</v>
      </c>
      <c r="H849" s="19">
        <f t="shared" si="19"/>
        <v>473.13107999999994</v>
      </c>
      <c r="I849" s="19"/>
      <c r="J849" s="19"/>
    </row>
    <row r="850" spans="1:10" s="11" customFormat="1" ht="56.25" x14ac:dyDescent="0.2">
      <c r="A850" s="16" t="s">
        <v>38</v>
      </c>
      <c r="B850" s="17" t="s">
        <v>1648</v>
      </c>
      <c r="C850" s="17" t="s">
        <v>1649</v>
      </c>
      <c r="D850" s="17" t="s">
        <v>413</v>
      </c>
      <c r="E850" s="16" t="s">
        <v>139</v>
      </c>
      <c r="F850" s="18" t="s">
        <v>41</v>
      </c>
      <c r="G850" s="19">
        <v>11.435814999999998</v>
      </c>
      <c r="H850" s="19">
        <f t="shared" si="19"/>
        <v>217.28048499999997</v>
      </c>
      <c r="I850" s="19"/>
      <c r="J850" s="19"/>
    </row>
    <row r="851" spans="1:10" s="11" customFormat="1" ht="56.25" x14ac:dyDescent="0.2">
      <c r="A851" s="16" t="s">
        <v>39</v>
      </c>
      <c r="B851" s="17" t="s">
        <v>1650</v>
      </c>
      <c r="C851" s="17" t="s">
        <v>1651</v>
      </c>
      <c r="D851" s="17" t="s">
        <v>1652</v>
      </c>
      <c r="E851" s="16" t="s">
        <v>139</v>
      </c>
      <c r="F851" s="18" t="s">
        <v>5</v>
      </c>
      <c r="G851" s="19">
        <v>26.02122</v>
      </c>
      <c r="H851" s="19">
        <f t="shared" si="19"/>
        <v>26.02122</v>
      </c>
      <c r="I851" s="19"/>
      <c r="J851" s="19"/>
    </row>
    <row r="852" spans="1:10" s="11" customFormat="1" ht="67.5" x14ac:dyDescent="0.2">
      <c r="A852" s="16" t="s">
        <v>40</v>
      </c>
      <c r="B852" s="17" t="s">
        <v>1653</v>
      </c>
      <c r="C852" s="17" t="s">
        <v>412</v>
      </c>
      <c r="D852" s="17" t="s">
        <v>878</v>
      </c>
      <c r="E852" s="16" t="s">
        <v>9</v>
      </c>
      <c r="F852" s="18" t="s">
        <v>1654</v>
      </c>
      <c r="G852" s="19">
        <v>8002.4320999999982</v>
      </c>
      <c r="H852" s="19">
        <f t="shared" si="19"/>
        <v>4401.3376549999994</v>
      </c>
      <c r="I852" s="19"/>
      <c r="J852" s="19"/>
    </row>
    <row r="853" spans="1:10" s="11" customFormat="1" ht="45" x14ac:dyDescent="0.2">
      <c r="A853" s="16" t="s">
        <v>41</v>
      </c>
      <c r="B853" s="17" t="s">
        <v>1655</v>
      </c>
      <c r="C853" s="17" t="s">
        <v>694</v>
      </c>
      <c r="D853" s="17" t="s">
        <v>695</v>
      </c>
      <c r="E853" s="16" t="s">
        <v>392</v>
      </c>
      <c r="F853" s="18" t="s">
        <v>8</v>
      </c>
      <c r="G853" s="19">
        <v>228.17212999999998</v>
      </c>
      <c r="H853" s="19">
        <f t="shared" si="19"/>
        <v>684.51639</v>
      </c>
      <c r="I853" s="19"/>
      <c r="J853" s="19"/>
    </row>
    <row r="854" spans="1:10" s="11" customFormat="1" x14ac:dyDescent="0.2">
      <c r="A854" s="16"/>
      <c r="B854" s="17" t="s">
        <v>32</v>
      </c>
      <c r="C854" s="17" t="s">
        <v>1656</v>
      </c>
      <c r="D854" s="17"/>
      <c r="E854" s="16"/>
      <c r="F854" s="18"/>
      <c r="G854" s="19"/>
      <c r="H854" s="19"/>
      <c r="I854" s="19"/>
      <c r="J854" s="19"/>
    </row>
    <row r="855" spans="1:10" s="11" customFormat="1" ht="67.5" x14ac:dyDescent="0.2">
      <c r="A855" s="16" t="s">
        <v>42</v>
      </c>
      <c r="B855" s="17" t="s">
        <v>1657</v>
      </c>
      <c r="C855" s="17" t="s">
        <v>1658</v>
      </c>
      <c r="D855" s="17" t="s">
        <v>1659</v>
      </c>
      <c r="E855" s="16" t="s">
        <v>6</v>
      </c>
      <c r="F855" s="18" t="s">
        <v>5</v>
      </c>
      <c r="G855" s="19">
        <v>137.27924999999999</v>
      </c>
      <c r="H855" s="19">
        <f t="shared" si="19"/>
        <v>137.27924999999999</v>
      </c>
      <c r="I855" s="19"/>
      <c r="J855" s="19"/>
    </row>
    <row r="856" spans="1:10" s="11" customFormat="1" ht="56.25" x14ac:dyDescent="0.2">
      <c r="A856" s="16" t="s">
        <v>44</v>
      </c>
      <c r="B856" s="17" t="s">
        <v>1660</v>
      </c>
      <c r="C856" s="17" t="s">
        <v>537</v>
      </c>
      <c r="D856" s="17" t="s">
        <v>1087</v>
      </c>
      <c r="E856" s="16" t="s">
        <v>139</v>
      </c>
      <c r="F856" s="18" t="s">
        <v>10</v>
      </c>
      <c r="G856" s="19">
        <v>25.031819999999996</v>
      </c>
      <c r="H856" s="19">
        <f t="shared" si="19"/>
        <v>100.12727999999998</v>
      </c>
      <c r="I856" s="19"/>
      <c r="J856" s="19"/>
    </row>
    <row r="857" spans="1:10" s="11" customFormat="1" ht="56.25" x14ac:dyDescent="0.2">
      <c r="A857" s="16" t="s">
        <v>45</v>
      </c>
      <c r="B857" s="17" t="s">
        <v>1661</v>
      </c>
      <c r="C857" s="17" t="s">
        <v>527</v>
      </c>
      <c r="D857" s="17" t="s">
        <v>528</v>
      </c>
      <c r="E857" s="16" t="s">
        <v>27</v>
      </c>
      <c r="F857" s="18" t="s">
        <v>1357</v>
      </c>
      <c r="G857" s="19">
        <v>0.80801000000000001</v>
      </c>
      <c r="H857" s="19">
        <f t="shared" si="19"/>
        <v>161.602</v>
      </c>
      <c r="I857" s="19"/>
      <c r="J857" s="19"/>
    </row>
    <row r="858" spans="1:10" s="11" customFormat="1" ht="56.25" x14ac:dyDescent="0.2">
      <c r="A858" s="16" t="s">
        <v>46</v>
      </c>
      <c r="B858" s="17" t="s">
        <v>1662</v>
      </c>
      <c r="C858" s="17" t="s">
        <v>420</v>
      </c>
      <c r="D858" s="17" t="s">
        <v>611</v>
      </c>
      <c r="E858" s="16" t="s">
        <v>27</v>
      </c>
      <c r="F858" s="18" t="s">
        <v>452</v>
      </c>
      <c r="G858" s="19">
        <v>4.2709099999999998</v>
      </c>
      <c r="H858" s="19">
        <f t="shared" si="19"/>
        <v>277.60915</v>
      </c>
      <c r="I858" s="19"/>
      <c r="J858" s="19"/>
    </row>
    <row r="859" spans="1:10" s="11" customFormat="1" ht="45" x14ac:dyDescent="0.2">
      <c r="A859" s="16" t="s">
        <v>49</v>
      </c>
      <c r="B859" s="17" t="s">
        <v>1663</v>
      </c>
      <c r="C859" s="17" t="s">
        <v>544</v>
      </c>
      <c r="D859" s="17" t="s">
        <v>682</v>
      </c>
      <c r="E859" s="16" t="s">
        <v>28</v>
      </c>
      <c r="F859" s="18" t="s">
        <v>10</v>
      </c>
      <c r="G859" s="19">
        <v>3.6277999999999997</v>
      </c>
      <c r="H859" s="19">
        <f t="shared" si="19"/>
        <v>14.511199999999999</v>
      </c>
      <c r="I859" s="19"/>
      <c r="J859" s="19"/>
    </row>
    <row r="860" spans="1:10" s="11" customFormat="1" x14ac:dyDescent="0.2">
      <c r="A860" s="16"/>
      <c r="B860" s="17" t="s">
        <v>33</v>
      </c>
      <c r="C860" s="17" t="s">
        <v>1664</v>
      </c>
      <c r="D860" s="17"/>
      <c r="E860" s="16"/>
      <c r="F860" s="18"/>
      <c r="G860" s="19"/>
      <c r="H860" s="19"/>
      <c r="I860" s="19"/>
      <c r="J860" s="19"/>
    </row>
    <row r="861" spans="1:10" s="11" customFormat="1" ht="56.25" x14ac:dyDescent="0.2">
      <c r="A861" s="16" t="s">
        <v>51</v>
      </c>
      <c r="B861" s="17" t="s">
        <v>1665</v>
      </c>
      <c r="C861" s="17" t="s">
        <v>354</v>
      </c>
      <c r="D861" s="17" t="s">
        <v>355</v>
      </c>
      <c r="E861" s="16" t="s">
        <v>27</v>
      </c>
      <c r="F861" s="18" t="s">
        <v>633</v>
      </c>
      <c r="G861" s="19">
        <v>16.852780000000003</v>
      </c>
      <c r="H861" s="19">
        <f t="shared" si="19"/>
        <v>943.75568000000021</v>
      </c>
      <c r="I861" s="19"/>
      <c r="J861" s="19"/>
    </row>
    <row r="862" spans="1:10" s="11" customFormat="1" ht="67.5" x14ac:dyDescent="0.2">
      <c r="A862" s="16" t="s">
        <v>52</v>
      </c>
      <c r="B862" s="17" t="s">
        <v>1666</v>
      </c>
      <c r="C862" s="17" t="s">
        <v>370</v>
      </c>
      <c r="D862" s="17" t="s">
        <v>371</v>
      </c>
      <c r="E862" s="16" t="s">
        <v>27</v>
      </c>
      <c r="F862" s="18" t="s">
        <v>633</v>
      </c>
      <c r="G862" s="19">
        <v>20.488825000000002</v>
      </c>
      <c r="H862" s="19">
        <f t="shared" si="19"/>
        <v>1147.3742000000002</v>
      </c>
      <c r="I862" s="19"/>
      <c r="J862" s="19"/>
    </row>
    <row r="863" spans="1:10" s="11" customFormat="1" ht="67.5" x14ac:dyDescent="0.2">
      <c r="A863" s="16" t="s">
        <v>53</v>
      </c>
      <c r="B863" s="17" t="s">
        <v>1667</v>
      </c>
      <c r="C863" s="17" t="s">
        <v>358</v>
      </c>
      <c r="D863" s="17" t="s">
        <v>359</v>
      </c>
      <c r="E863" s="16" t="s">
        <v>27</v>
      </c>
      <c r="F863" s="18" t="s">
        <v>1240</v>
      </c>
      <c r="G863" s="19">
        <v>8.3027149999999992</v>
      </c>
      <c r="H863" s="19">
        <f t="shared" si="19"/>
        <v>498.16289999999992</v>
      </c>
      <c r="I863" s="19"/>
      <c r="J863" s="19"/>
    </row>
    <row r="864" spans="1:10" s="11" customFormat="1" ht="22.5" x14ac:dyDescent="0.2">
      <c r="A864" s="16" t="s">
        <v>54</v>
      </c>
      <c r="B864" s="17" t="s">
        <v>1668</v>
      </c>
      <c r="C864" s="17" t="s">
        <v>383</v>
      </c>
      <c r="D864" s="17" t="s">
        <v>384</v>
      </c>
      <c r="E864" s="16" t="s">
        <v>385</v>
      </c>
      <c r="F864" s="18" t="s">
        <v>12</v>
      </c>
      <c r="G864" s="19">
        <v>26.169629999999998</v>
      </c>
      <c r="H864" s="19">
        <f t="shared" si="19"/>
        <v>157.01777999999999</v>
      </c>
      <c r="I864" s="19"/>
      <c r="J864" s="19"/>
    </row>
    <row r="865" spans="1:10" s="11" customFormat="1" ht="22.5" x14ac:dyDescent="0.2">
      <c r="A865" s="16" t="s">
        <v>55</v>
      </c>
      <c r="B865" s="17" t="s">
        <v>1669</v>
      </c>
      <c r="C865" s="17" t="s">
        <v>1670</v>
      </c>
      <c r="D865" s="17" t="s">
        <v>1671</v>
      </c>
      <c r="E865" s="16" t="s">
        <v>139</v>
      </c>
      <c r="F865" s="18" t="s">
        <v>10</v>
      </c>
      <c r="G865" s="19">
        <v>19.301544999999997</v>
      </c>
      <c r="H865" s="19">
        <f t="shared" si="19"/>
        <v>77.206179999999989</v>
      </c>
      <c r="I865" s="19"/>
      <c r="J865" s="19"/>
    </row>
    <row r="866" spans="1:10" s="11" customFormat="1" ht="56.25" x14ac:dyDescent="0.2">
      <c r="A866" s="16" t="s">
        <v>56</v>
      </c>
      <c r="B866" s="17" t="s">
        <v>1672</v>
      </c>
      <c r="C866" s="17" t="s">
        <v>1673</v>
      </c>
      <c r="D866" s="17" t="s">
        <v>1674</v>
      </c>
      <c r="E866" s="16" t="s">
        <v>1675</v>
      </c>
      <c r="F866" s="18" t="s">
        <v>32</v>
      </c>
      <c r="G866" s="19">
        <v>7.3710299999999993</v>
      </c>
      <c r="H866" s="19">
        <f t="shared" si="19"/>
        <v>73.710299999999989</v>
      </c>
      <c r="I866" s="19"/>
      <c r="J866" s="19"/>
    </row>
    <row r="867" spans="1:10" s="11" customFormat="1" ht="22.5" x14ac:dyDescent="0.2">
      <c r="A867" s="16" t="s">
        <v>57</v>
      </c>
      <c r="B867" s="17" t="s">
        <v>1676</v>
      </c>
      <c r="C867" s="17" t="s">
        <v>365</v>
      </c>
      <c r="D867" s="17" t="s">
        <v>1677</v>
      </c>
      <c r="E867" s="16" t="s">
        <v>367</v>
      </c>
      <c r="F867" s="18" t="s">
        <v>1678</v>
      </c>
      <c r="G867" s="19">
        <v>84.181449999999984</v>
      </c>
      <c r="H867" s="19">
        <f t="shared" si="19"/>
        <v>84.181449999999984</v>
      </c>
      <c r="I867" s="19"/>
      <c r="J867" s="19"/>
    </row>
    <row r="868" spans="1:10" s="11" customFormat="1" ht="22.5" x14ac:dyDescent="0.2">
      <c r="A868" s="16" t="s">
        <v>58</v>
      </c>
      <c r="B868" s="17" t="s">
        <v>1679</v>
      </c>
      <c r="C868" s="17" t="s">
        <v>377</v>
      </c>
      <c r="D868" s="17" t="s">
        <v>1680</v>
      </c>
      <c r="E868" s="16" t="s">
        <v>379</v>
      </c>
      <c r="F868" s="18" t="s">
        <v>30</v>
      </c>
      <c r="G868" s="19">
        <v>197.30285000000001</v>
      </c>
      <c r="H868" s="19">
        <f t="shared" si="19"/>
        <v>1578.4228000000001</v>
      </c>
      <c r="I868" s="19"/>
      <c r="J868" s="19"/>
    </row>
    <row r="869" spans="1:10" s="11" customFormat="1" ht="22.5" x14ac:dyDescent="0.2">
      <c r="A869" s="16" t="s">
        <v>59</v>
      </c>
      <c r="B869" s="17" t="s">
        <v>1681</v>
      </c>
      <c r="C869" s="17" t="s">
        <v>390</v>
      </c>
      <c r="D869" s="17" t="s">
        <v>391</v>
      </c>
      <c r="E869" s="16" t="s">
        <v>392</v>
      </c>
      <c r="F869" s="18" t="s">
        <v>5</v>
      </c>
      <c r="G869" s="19">
        <v>555.55634499999996</v>
      </c>
      <c r="H869" s="19">
        <f t="shared" si="19"/>
        <v>555.55634499999996</v>
      </c>
      <c r="I869" s="19"/>
      <c r="J869" s="19"/>
    </row>
    <row r="870" spans="1:10" s="11" customFormat="1" x14ac:dyDescent="0.2">
      <c r="A870" s="36"/>
      <c r="B870" s="14"/>
      <c r="C870" s="26" t="s">
        <v>1682</v>
      </c>
      <c r="D870" s="14"/>
      <c r="E870" s="14"/>
      <c r="F870" s="15"/>
      <c r="G870" s="15"/>
      <c r="H870" s="15"/>
      <c r="I870" s="15"/>
      <c r="J870" s="15"/>
    </row>
    <row r="871" spans="1:10" s="11" customFormat="1" x14ac:dyDescent="0.2">
      <c r="A871" s="16"/>
      <c r="B871" s="17" t="s">
        <v>34</v>
      </c>
      <c r="C871" s="17" t="s">
        <v>1626</v>
      </c>
      <c r="D871" s="17"/>
      <c r="E871" s="16"/>
      <c r="F871" s="18"/>
      <c r="G871" s="19"/>
      <c r="H871" s="19"/>
      <c r="I871" s="19"/>
      <c r="J871" s="19"/>
    </row>
    <row r="872" spans="1:10" s="11" customFormat="1" ht="33.75" x14ac:dyDescent="0.2">
      <c r="A872" s="16" t="s">
        <v>5</v>
      </c>
      <c r="B872" s="17" t="s">
        <v>1683</v>
      </c>
      <c r="C872" s="17" t="s">
        <v>1684</v>
      </c>
      <c r="D872" s="17" t="s">
        <v>1685</v>
      </c>
      <c r="E872" s="16" t="s">
        <v>6</v>
      </c>
      <c r="F872" s="18" t="s">
        <v>5</v>
      </c>
      <c r="G872" s="19">
        <v>287.04142999999993</v>
      </c>
      <c r="H872" s="19">
        <f t="shared" ref="H872:H906" si="20">G872*F872</f>
        <v>287.04142999999993</v>
      </c>
      <c r="I872" s="19"/>
      <c r="J872" s="19"/>
    </row>
    <row r="873" spans="1:10" s="11" customFormat="1" ht="33.75" x14ac:dyDescent="0.2">
      <c r="A873" s="16" t="s">
        <v>7</v>
      </c>
      <c r="B873" s="17" t="s">
        <v>1686</v>
      </c>
      <c r="C873" s="17" t="s">
        <v>1687</v>
      </c>
      <c r="D873" s="17" t="s">
        <v>1688</v>
      </c>
      <c r="E873" s="16" t="s">
        <v>6</v>
      </c>
      <c r="F873" s="18" t="s">
        <v>5</v>
      </c>
      <c r="G873" s="19">
        <v>287.04142999999993</v>
      </c>
      <c r="H873" s="19">
        <f t="shared" si="20"/>
        <v>287.04142999999993</v>
      </c>
      <c r="I873" s="19"/>
      <c r="J873" s="19"/>
    </row>
    <row r="874" spans="1:10" s="11" customFormat="1" ht="33.75" x14ac:dyDescent="0.2">
      <c r="A874" s="16" t="s">
        <v>8</v>
      </c>
      <c r="B874" s="17" t="s">
        <v>1689</v>
      </c>
      <c r="C874" s="17" t="s">
        <v>1690</v>
      </c>
      <c r="D874" s="17" t="s">
        <v>1691</v>
      </c>
      <c r="E874" s="16" t="s">
        <v>6</v>
      </c>
      <c r="F874" s="18" t="s">
        <v>5</v>
      </c>
      <c r="G874" s="19">
        <v>287.04142999999993</v>
      </c>
      <c r="H874" s="19">
        <f t="shared" si="20"/>
        <v>287.04142999999993</v>
      </c>
      <c r="I874" s="19"/>
      <c r="J874" s="19"/>
    </row>
    <row r="875" spans="1:10" s="11" customFormat="1" ht="67.5" x14ac:dyDescent="0.2">
      <c r="A875" s="16" t="s">
        <v>10</v>
      </c>
      <c r="B875" s="17" t="s">
        <v>1692</v>
      </c>
      <c r="C875" s="17" t="s">
        <v>394</v>
      </c>
      <c r="D875" s="17" t="s">
        <v>1693</v>
      </c>
      <c r="E875" s="16" t="s">
        <v>6</v>
      </c>
      <c r="F875" s="18" t="s">
        <v>5</v>
      </c>
      <c r="G875" s="19">
        <v>173.42533</v>
      </c>
      <c r="H875" s="19">
        <f t="shared" si="20"/>
        <v>173.42533</v>
      </c>
      <c r="I875" s="19"/>
      <c r="J875" s="19"/>
    </row>
    <row r="876" spans="1:10" s="11" customFormat="1" ht="67.5" x14ac:dyDescent="0.2">
      <c r="A876" s="16" t="s">
        <v>11</v>
      </c>
      <c r="B876" s="17" t="s">
        <v>1694</v>
      </c>
      <c r="C876" s="17" t="s">
        <v>394</v>
      </c>
      <c r="D876" s="17" t="s">
        <v>1695</v>
      </c>
      <c r="E876" s="16" t="s">
        <v>6</v>
      </c>
      <c r="F876" s="18" t="s">
        <v>5</v>
      </c>
      <c r="G876" s="19">
        <v>173.42533</v>
      </c>
      <c r="H876" s="19">
        <f t="shared" si="20"/>
        <v>173.42533</v>
      </c>
      <c r="I876" s="19"/>
      <c r="J876" s="19"/>
    </row>
    <row r="877" spans="1:10" s="11" customFormat="1" ht="45" x14ac:dyDescent="0.2">
      <c r="A877" s="16" t="s">
        <v>12</v>
      </c>
      <c r="B877" s="17" t="s">
        <v>1696</v>
      </c>
      <c r="C877" s="17" t="s">
        <v>593</v>
      </c>
      <c r="D877" s="17" t="s">
        <v>594</v>
      </c>
      <c r="E877" s="16" t="s">
        <v>27</v>
      </c>
      <c r="F877" s="18" t="s">
        <v>762</v>
      </c>
      <c r="G877" s="19">
        <v>13.752660000000001</v>
      </c>
      <c r="H877" s="19">
        <f t="shared" si="20"/>
        <v>165.03192000000001</v>
      </c>
      <c r="I877" s="19"/>
      <c r="J877" s="19"/>
    </row>
    <row r="878" spans="1:10" s="11" customFormat="1" ht="45" x14ac:dyDescent="0.2">
      <c r="A878" s="16" t="s">
        <v>29</v>
      </c>
      <c r="B878" s="17" t="s">
        <v>1697</v>
      </c>
      <c r="C878" s="17" t="s">
        <v>588</v>
      </c>
      <c r="D878" s="17" t="s">
        <v>1698</v>
      </c>
      <c r="E878" s="16" t="s">
        <v>27</v>
      </c>
      <c r="F878" s="18" t="s">
        <v>1699</v>
      </c>
      <c r="G878" s="19">
        <v>17.248539999999998</v>
      </c>
      <c r="H878" s="19">
        <f t="shared" si="20"/>
        <v>165.58598399999997</v>
      </c>
      <c r="I878" s="19"/>
      <c r="J878" s="19"/>
    </row>
    <row r="879" spans="1:10" s="11" customFormat="1" ht="45" x14ac:dyDescent="0.2">
      <c r="A879" s="16" t="s">
        <v>30</v>
      </c>
      <c r="B879" s="17" t="s">
        <v>1700</v>
      </c>
      <c r="C879" s="17" t="s">
        <v>588</v>
      </c>
      <c r="D879" s="17" t="s">
        <v>1701</v>
      </c>
      <c r="E879" s="16" t="s">
        <v>27</v>
      </c>
      <c r="F879" s="18" t="s">
        <v>259</v>
      </c>
      <c r="G879" s="19">
        <v>17.248539999999998</v>
      </c>
      <c r="H879" s="19">
        <f t="shared" si="20"/>
        <v>41.396495999999992</v>
      </c>
      <c r="I879" s="19"/>
      <c r="J879" s="19"/>
    </row>
    <row r="880" spans="1:10" s="11" customFormat="1" ht="22.5" x14ac:dyDescent="0.2">
      <c r="A880" s="16" t="s">
        <v>31</v>
      </c>
      <c r="B880" s="17" t="s">
        <v>1702</v>
      </c>
      <c r="C880" s="17" t="s">
        <v>687</v>
      </c>
      <c r="D880" s="17" t="s">
        <v>688</v>
      </c>
      <c r="E880" s="16" t="s">
        <v>689</v>
      </c>
      <c r="F880" s="18" t="s">
        <v>5</v>
      </c>
      <c r="G880" s="19">
        <v>262.19099999999997</v>
      </c>
      <c r="H880" s="19">
        <f t="shared" si="20"/>
        <v>262.19099999999997</v>
      </c>
      <c r="I880" s="19"/>
      <c r="J880" s="19"/>
    </row>
    <row r="881" spans="1:10" s="11" customFormat="1" ht="22.5" x14ac:dyDescent="0.2">
      <c r="A881" s="16" t="s">
        <v>32</v>
      </c>
      <c r="B881" s="17" t="s">
        <v>1703</v>
      </c>
      <c r="C881" s="17" t="s">
        <v>697</v>
      </c>
      <c r="D881" s="17" t="s">
        <v>987</v>
      </c>
      <c r="E881" s="16" t="s">
        <v>392</v>
      </c>
      <c r="F881" s="18" t="s">
        <v>7</v>
      </c>
      <c r="G881" s="19">
        <v>778.00644499999999</v>
      </c>
      <c r="H881" s="19">
        <f t="shared" si="20"/>
        <v>1556.01289</v>
      </c>
      <c r="I881" s="19"/>
      <c r="J881" s="19"/>
    </row>
    <row r="882" spans="1:10" s="11" customFormat="1" ht="45" x14ac:dyDescent="0.2">
      <c r="A882" s="16" t="s">
        <v>33</v>
      </c>
      <c r="B882" s="17" t="s">
        <v>1704</v>
      </c>
      <c r="C882" s="17" t="s">
        <v>694</v>
      </c>
      <c r="D882" s="17" t="s">
        <v>695</v>
      </c>
      <c r="E882" s="16" t="s">
        <v>392</v>
      </c>
      <c r="F882" s="18" t="s">
        <v>59</v>
      </c>
      <c r="G882" s="19">
        <v>228.17212999999998</v>
      </c>
      <c r="H882" s="19">
        <f t="shared" si="20"/>
        <v>7529.6802899999993</v>
      </c>
      <c r="I882" s="19"/>
      <c r="J882" s="19"/>
    </row>
    <row r="883" spans="1:10" s="11" customFormat="1" ht="45" x14ac:dyDescent="0.2">
      <c r="A883" s="16" t="s">
        <v>34</v>
      </c>
      <c r="B883" s="17" t="s">
        <v>1705</v>
      </c>
      <c r="C883" s="17" t="s">
        <v>694</v>
      </c>
      <c r="D883" s="17" t="s">
        <v>1706</v>
      </c>
      <c r="E883" s="16" t="s">
        <v>392</v>
      </c>
      <c r="F883" s="18" t="s">
        <v>8</v>
      </c>
      <c r="G883" s="19">
        <v>445.50208499999997</v>
      </c>
      <c r="H883" s="19">
        <f t="shared" si="20"/>
        <v>1336.5062549999998</v>
      </c>
      <c r="I883" s="19"/>
      <c r="J883" s="19"/>
    </row>
    <row r="884" spans="1:10" s="11" customFormat="1" ht="67.5" x14ac:dyDescent="0.2">
      <c r="A884" s="16" t="s">
        <v>35</v>
      </c>
      <c r="B884" s="17" t="s">
        <v>1707</v>
      </c>
      <c r="C884" s="17" t="s">
        <v>561</v>
      </c>
      <c r="D884" s="17" t="s">
        <v>1708</v>
      </c>
      <c r="E884" s="16" t="s">
        <v>6</v>
      </c>
      <c r="F884" s="18" t="s">
        <v>10</v>
      </c>
      <c r="G884" s="19">
        <v>180.54076499999999</v>
      </c>
      <c r="H884" s="19">
        <f t="shared" si="20"/>
        <v>722.16305999999997</v>
      </c>
      <c r="I884" s="19"/>
      <c r="J884" s="19"/>
    </row>
    <row r="885" spans="1:10" s="11" customFormat="1" ht="67.5" x14ac:dyDescent="0.2">
      <c r="A885" s="16" t="s">
        <v>36</v>
      </c>
      <c r="B885" s="17" t="s">
        <v>1709</v>
      </c>
      <c r="C885" s="17" t="s">
        <v>561</v>
      </c>
      <c r="D885" s="17" t="s">
        <v>1710</v>
      </c>
      <c r="E885" s="16" t="s">
        <v>6</v>
      </c>
      <c r="F885" s="18" t="s">
        <v>7</v>
      </c>
      <c r="G885" s="19">
        <v>422.17697999999996</v>
      </c>
      <c r="H885" s="19">
        <f t="shared" si="20"/>
        <v>844.35395999999992</v>
      </c>
      <c r="I885" s="19"/>
      <c r="J885" s="19"/>
    </row>
    <row r="886" spans="1:10" s="11" customFormat="1" ht="33.75" x14ac:dyDescent="0.2">
      <c r="A886" s="16" t="s">
        <v>37</v>
      </c>
      <c r="B886" s="17" t="s">
        <v>1711</v>
      </c>
      <c r="C886" s="17" t="s">
        <v>561</v>
      </c>
      <c r="D886" s="17" t="s">
        <v>566</v>
      </c>
      <c r="E886" s="16" t="s">
        <v>6</v>
      </c>
      <c r="F886" s="18" t="s">
        <v>12</v>
      </c>
      <c r="G886" s="19">
        <v>1024.202145</v>
      </c>
      <c r="H886" s="19">
        <f t="shared" si="20"/>
        <v>6145.2128699999994</v>
      </c>
      <c r="I886" s="19"/>
      <c r="J886" s="19"/>
    </row>
    <row r="887" spans="1:10" s="11" customFormat="1" ht="101.25" x14ac:dyDescent="0.2">
      <c r="A887" s="16" t="s">
        <v>38</v>
      </c>
      <c r="B887" s="17" t="s">
        <v>1712</v>
      </c>
      <c r="C887" s="17" t="s">
        <v>471</v>
      </c>
      <c r="D887" s="17" t="s">
        <v>1713</v>
      </c>
      <c r="E887" s="16" t="s">
        <v>27</v>
      </c>
      <c r="F887" s="18" t="s">
        <v>428</v>
      </c>
      <c r="G887" s="19">
        <v>3.734985</v>
      </c>
      <c r="H887" s="19">
        <f t="shared" si="20"/>
        <v>37.349850000000004</v>
      </c>
      <c r="I887" s="19"/>
      <c r="J887" s="19"/>
    </row>
    <row r="888" spans="1:10" s="11" customFormat="1" ht="101.25" x14ac:dyDescent="0.2">
      <c r="A888" s="16" t="s">
        <v>39</v>
      </c>
      <c r="B888" s="17" t="s">
        <v>1714</v>
      </c>
      <c r="C888" s="17" t="s">
        <v>471</v>
      </c>
      <c r="D888" s="17" t="s">
        <v>1715</v>
      </c>
      <c r="E888" s="16" t="s">
        <v>27</v>
      </c>
      <c r="F888" s="18" t="s">
        <v>895</v>
      </c>
      <c r="G888" s="19">
        <v>4.2873999999999999</v>
      </c>
      <c r="H888" s="19">
        <f t="shared" si="20"/>
        <v>235.80699999999999</v>
      </c>
      <c r="I888" s="19"/>
      <c r="J888" s="19"/>
    </row>
    <row r="889" spans="1:10" s="11" customFormat="1" ht="101.25" x14ac:dyDescent="0.2">
      <c r="A889" s="16" t="s">
        <v>40</v>
      </c>
      <c r="B889" s="17" t="s">
        <v>1716</v>
      </c>
      <c r="C889" s="17" t="s">
        <v>471</v>
      </c>
      <c r="D889" s="17" t="s">
        <v>1717</v>
      </c>
      <c r="E889" s="16" t="s">
        <v>27</v>
      </c>
      <c r="F889" s="18" t="s">
        <v>1718</v>
      </c>
      <c r="G889" s="19">
        <v>4.2873999999999999</v>
      </c>
      <c r="H889" s="19">
        <f t="shared" si="20"/>
        <v>265.81880000000001</v>
      </c>
      <c r="I889" s="19"/>
      <c r="J889" s="19"/>
    </row>
    <row r="890" spans="1:10" s="11" customFormat="1" ht="112.5" x14ac:dyDescent="0.2">
      <c r="A890" s="16" t="s">
        <v>41</v>
      </c>
      <c r="B890" s="17" t="s">
        <v>1719</v>
      </c>
      <c r="C890" s="17" t="s">
        <v>471</v>
      </c>
      <c r="D890" s="17" t="s">
        <v>1720</v>
      </c>
      <c r="E890" s="16" t="s">
        <v>27</v>
      </c>
      <c r="F890" s="18" t="s">
        <v>1041</v>
      </c>
      <c r="G890" s="19">
        <v>7.2885799999999996</v>
      </c>
      <c r="H890" s="19">
        <f t="shared" si="20"/>
        <v>269.67746</v>
      </c>
      <c r="I890" s="19"/>
      <c r="J890" s="19"/>
    </row>
    <row r="891" spans="1:10" s="11" customFormat="1" ht="78.75" x14ac:dyDescent="0.2">
      <c r="A891" s="16" t="s">
        <v>42</v>
      </c>
      <c r="B891" s="17" t="s">
        <v>1721</v>
      </c>
      <c r="C891" s="17" t="s">
        <v>501</v>
      </c>
      <c r="D891" s="17" t="s">
        <v>504</v>
      </c>
      <c r="E891" s="16" t="s">
        <v>28</v>
      </c>
      <c r="F891" s="18" t="s">
        <v>38</v>
      </c>
      <c r="G891" s="19">
        <v>47.952919999999999</v>
      </c>
      <c r="H891" s="19">
        <f t="shared" si="20"/>
        <v>767.24671999999998</v>
      </c>
      <c r="I891" s="19"/>
      <c r="J891" s="19"/>
    </row>
    <row r="892" spans="1:10" s="11" customFormat="1" ht="78.75" x14ac:dyDescent="0.2">
      <c r="A892" s="16" t="s">
        <v>44</v>
      </c>
      <c r="B892" s="17" t="s">
        <v>1722</v>
      </c>
      <c r="C892" s="17" t="s">
        <v>501</v>
      </c>
      <c r="D892" s="17" t="s">
        <v>819</v>
      </c>
      <c r="E892" s="16" t="s">
        <v>28</v>
      </c>
      <c r="F892" s="18" t="s">
        <v>10</v>
      </c>
      <c r="G892" s="19">
        <v>99.508904999999999</v>
      </c>
      <c r="H892" s="19">
        <f t="shared" si="20"/>
        <v>398.03561999999999</v>
      </c>
      <c r="I892" s="19"/>
      <c r="J892" s="19"/>
    </row>
    <row r="893" spans="1:10" s="11" customFormat="1" ht="101.25" x14ac:dyDescent="0.2">
      <c r="A893" s="16" t="s">
        <v>45</v>
      </c>
      <c r="B893" s="17" t="s">
        <v>1723</v>
      </c>
      <c r="C893" s="17" t="s">
        <v>514</v>
      </c>
      <c r="D893" s="17" t="s">
        <v>1724</v>
      </c>
      <c r="E893" s="16" t="s">
        <v>27</v>
      </c>
      <c r="F893" s="18" t="s">
        <v>619</v>
      </c>
      <c r="G893" s="19">
        <v>2.6383999999999999</v>
      </c>
      <c r="H893" s="19">
        <f t="shared" si="20"/>
        <v>197.88</v>
      </c>
      <c r="I893" s="19"/>
      <c r="J893" s="19"/>
    </row>
    <row r="894" spans="1:10" s="11" customFormat="1" ht="67.5" x14ac:dyDescent="0.2">
      <c r="A894" s="16" t="s">
        <v>46</v>
      </c>
      <c r="B894" s="17" t="s">
        <v>1725</v>
      </c>
      <c r="C894" s="17" t="s">
        <v>522</v>
      </c>
      <c r="D894" s="17" t="s">
        <v>523</v>
      </c>
      <c r="E894" s="16" t="s">
        <v>28</v>
      </c>
      <c r="F894" s="18" t="s">
        <v>12</v>
      </c>
      <c r="G894" s="19">
        <v>48.571294999999999</v>
      </c>
      <c r="H894" s="19">
        <f t="shared" si="20"/>
        <v>291.42777000000001</v>
      </c>
      <c r="I894" s="19"/>
      <c r="J894" s="19"/>
    </row>
    <row r="895" spans="1:10" s="11" customFormat="1" ht="56.25" x14ac:dyDescent="0.2">
      <c r="A895" s="16" t="s">
        <v>49</v>
      </c>
      <c r="B895" s="17" t="s">
        <v>1726</v>
      </c>
      <c r="C895" s="17" t="s">
        <v>527</v>
      </c>
      <c r="D895" s="17" t="s">
        <v>1727</v>
      </c>
      <c r="E895" s="16" t="s">
        <v>27</v>
      </c>
      <c r="F895" s="18" t="s">
        <v>375</v>
      </c>
      <c r="G895" s="19">
        <v>0.82450000000000001</v>
      </c>
      <c r="H895" s="19">
        <f t="shared" si="20"/>
        <v>41.225000000000001</v>
      </c>
      <c r="I895" s="19"/>
      <c r="J895" s="19"/>
    </row>
    <row r="896" spans="1:10" s="11" customFormat="1" ht="56.25" x14ac:dyDescent="0.2">
      <c r="A896" s="16" t="s">
        <v>51</v>
      </c>
      <c r="B896" s="17" t="s">
        <v>1728</v>
      </c>
      <c r="C896" s="17" t="s">
        <v>527</v>
      </c>
      <c r="D896" s="17" t="s">
        <v>528</v>
      </c>
      <c r="E896" s="16" t="s">
        <v>27</v>
      </c>
      <c r="F896" s="18" t="s">
        <v>1113</v>
      </c>
      <c r="G896" s="19">
        <v>0.80801000000000001</v>
      </c>
      <c r="H896" s="19">
        <f t="shared" si="20"/>
        <v>84.841049999999996</v>
      </c>
      <c r="I896" s="19"/>
      <c r="J896" s="19"/>
    </row>
    <row r="897" spans="1:10" s="11" customFormat="1" ht="67.5" x14ac:dyDescent="0.2">
      <c r="A897" s="16" t="s">
        <v>52</v>
      </c>
      <c r="B897" s="17" t="s">
        <v>1729</v>
      </c>
      <c r="C897" s="17" t="s">
        <v>420</v>
      </c>
      <c r="D897" s="17" t="s">
        <v>436</v>
      </c>
      <c r="E897" s="16" t="s">
        <v>27</v>
      </c>
      <c r="F897" s="18" t="s">
        <v>1113</v>
      </c>
      <c r="G897" s="19">
        <v>10.487639999999999</v>
      </c>
      <c r="H897" s="19">
        <f t="shared" si="20"/>
        <v>1101.2021999999999</v>
      </c>
      <c r="I897" s="19"/>
      <c r="J897" s="19"/>
    </row>
    <row r="898" spans="1:10" s="11" customFormat="1" ht="67.5" x14ac:dyDescent="0.2">
      <c r="A898" s="16" t="s">
        <v>53</v>
      </c>
      <c r="B898" s="17" t="s">
        <v>1730</v>
      </c>
      <c r="C898" s="17" t="s">
        <v>420</v>
      </c>
      <c r="D898" s="17" t="s">
        <v>439</v>
      </c>
      <c r="E898" s="16" t="s">
        <v>27</v>
      </c>
      <c r="F898" s="18" t="s">
        <v>440</v>
      </c>
      <c r="G898" s="19">
        <v>11.559489999999998</v>
      </c>
      <c r="H898" s="19">
        <f t="shared" si="20"/>
        <v>520.17704999999989</v>
      </c>
      <c r="I898" s="19"/>
      <c r="J898" s="19"/>
    </row>
    <row r="899" spans="1:10" s="11" customFormat="1" ht="67.5" x14ac:dyDescent="0.2">
      <c r="A899" s="16" t="s">
        <v>54</v>
      </c>
      <c r="B899" s="17" t="s">
        <v>1731</v>
      </c>
      <c r="C899" s="17" t="s">
        <v>420</v>
      </c>
      <c r="D899" s="17" t="s">
        <v>445</v>
      </c>
      <c r="E899" s="16" t="s">
        <v>27</v>
      </c>
      <c r="F899" s="18" t="s">
        <v>895</v>
      </c>
      <c r="G899" s="19">
        <v>15.954075</v>
      </c>
      <c r="H899" s="19">
        <f t="shared" si="20"/>
        <v>877.47412499999996</v>
      </c>
      <c r="I899" s="19"/>
      <c r="J899" s="19"/>
    </row>
    <row r="900" spans="1:10" s="11" customFormat="1" ht="67.5" x14ac:dyDescent="0.2">
      <c r="A900" s="16" t="s">
        <v>55</v>
      </c>
      <c r="B900" s="17" t="s">
        <v>1732</v>
      </c>
      <c r="C900" s="17" t="s">
        <v>420</v>
      </c>
      <c r="D900" s="17" t="s">
        <v>447</v>
      </c>
      <c r="E900" s="16" t="s">
        <v>27</v>
      </c>
      <c r="F900" s="18" t="s">
        <v>626</v>
      </c>
      <c r="G900" s="19">
        <v>17.339234999999999</v>
      </c>
      <c r="H900" s="19">
        <f t="shared" si="20"/>
        <v>520.17705000000001</v>
      </c>
      <c r="I900" s="19"/>
      <c r="J900" s="19"/>
    </row>
    <row r="901" spans="1:10" s="11" customFormat="1" ht="56.25" x14ac:dyDescent="0.2">
      <c r="A901" s="16" t="s">
        <v>56</v>
      </c>
      <c r="B901" s="17" t="s">
        <v>1733</v>
      </c>
      <c r="C901" s="17" t="s">
        <v>420</v>
      </c>
      <c r="D901" s="17" t="s">
        <v>454</v>
      </c>
      <c r="E901" s="16" t="s">
        <v>27</v>
      </c>
      <c r="F901" s="18" t="s">
        <v>748</v>
      </c>
      <c r="G901" s="19">
        <v>17.471155</v>
      </c>
      <c r="H901" s="19">
        <f t="shared" si="20"/>
        <v>262.06732499999998</v>
      </c>
      <c r="I901" s="19"/>
      <c r="J901" s="19"/>
    </row>
    <row r="902" spans="1:10" s="11" customFormat="1" ht="56.25" x14ac:dyDescent="0.2">
      <c r="A902" s="16" t="s">
        <v>57</v>
      </c>
      <c r="B902" s="17" t="s">
        <v>1734</v>
      </c>
      <c r="C902" s="17" t="s">
        <v>420</v>
      </c>
      <c r="D902" s="17" t="s">
        <v>456</v>
      </c>
      <c r="E902" s="16" t="s">
        <v>27</v>
      </c>
      <c r="F902" s="18" t="s">
        <v>762</v>
      </c>
      <c r="G902" s="19">
        <v>19.656079999999999</v>
      </c>
      <c r="H902" s="19">
        <f t="shared" si="20"/>
        <v>235.87295999999998</v>
      </c>
      <c r="I902" s="19"/>
      <c r="J902" s="19"/>
    </row>
    <row r="903" spans="1:10" s="11" customFormat="1" ht="56.25" x14ac:dyDescent="0.2">
      <c r="A903" s="16" t="s">
        <v>58</v>
      </c>
      <c r="B903" s="17" t="s">
        <v>1735</v>
      </c>
      <c r="C903" s="17" t="s">
        <v>420</v>
      </c>
      <c r="D903" s="17" t="s">
        <v>458</v>
      </c>
      <c r="E903" s="16" t="s">
        <v>27</v>
      </c>
      <c r="F903" s="18" t="s">
        <v>777</v>
      </c>
      <c r="G903" s="19">
        <v>21.173159999999996</v>
      </c>
      <c r="H903" s="19">
        <f t="shared" si="20"/>
        <v>127.03895999999997</v>
      </c>
      <c r="I903" s="19"/>
      <c r="J903" s="19"/>
    </row>
    <row r="904" spans="1:10" s="11" customFormat="1" ht="56.25" x14ac:dyDescent="0.2">
      <c r="A904" s="16" t="s">
        <v>59</v>
      </c>
      <c r="B904" s="17" t="s">
        <v>1736</v>
      </c>
      <c r="C904" s="17" t="s">
        <v>420</v>
      </c>
      <c r="D904" s="17" t="s">
        <v>460</v>
      </c>
      <c r="E904" s="16" t="s">
        <v>27</v>
      </c>
      <c r="F904" s="18" t="s">
        <v>469</v>
      </c>
      <c r="G904" s="19">
        <v>24.347485000000002</v>
      </c>
      <c r="H904" s="19">
        <f t="shared" si="20"/>
        <v>170.43239500000001</v>
      </c>
      <c r="I904" s="19"/>
      <c r="J904" s="19"/>
    </row>
    <row r="905" spans="1:10" s="11" customFormat="1" ht="56.25" x14ac:dyDescent="0.2">
      <c r="A905" s="16" t="s">
        <v>60</v>
      </c>
      <c r="B905" s="17" t="s">
        <v>1737</v>
      </c>
      <c r="C905" s="17" t="s">
        <v>420</v>
      </c>
      <c r="D905" s="17" t="s">
        <v>462</v>
      </c>
      <c r="E905" s="16" t="s">
        <v>27</v>
      </c>
      <c r="F905" s="18" t="s">
        <v>1021</v>
      </c>
      <c r="G905" s="19">
        <v>27.727934999999999</v>
      </c>
      <c r="H905" s="19">
        <f t="shared" si="20"/>
        <v>138.63967499999998</v>
      </c>
      <c r="I905" s="19"/>
      <c r="J905" s="19"/>
    </row>
    <row r="906" spans="1:10" s="11" customFormat="1" ht="67.5" x14ac:dyDescent="0.2">
      <c r="A906" s="16" t="s">
        <v>61</v>
      </c>
      <c r="B906" s="17" t="s">
        <v>1738</v>
      </c>
      <c r="C906" s="17" t="s">
        <v>412</v>
      </c>
      <c r="D906" s="17" t="s">
        <v>878</v>
      </c>
      <c r="E906" s="16" t="s">
        <v>9</v>
      </c>
      <c r="F906" s="18" t="s">
        <v>1739</v>
      </c>
      <c r="G906" s="19">
        <v>8002.4320999999982</v>
      </c>
      <c r="H906" s="19">
        <f t="shared" si="20"/>
        <v>3601.0944449999993</v>
      </c>
      <c r="I906" s="19"/>
      <c r="J906" s="19"/>
    </row>
    <row r="907" spans="1:10" s="11" customFormat="1" x14ac:dyDescent="0.2">
      <c r="A907" s="16"/>
      <c r="B907" s="17" t="s">
        <v>35</v>
      </c>
      <c r="C907" s="17" t="s">
        <v>1656</v>
      </c>
      <c r="D907" s="17"/>
      <c r="E907" s="16"/>
      <c r="F907" s="18"/>
      <c r="G907" s="19"/>
      <c r="H907" s="19"/>
      <c r="I907" s="19"/>
      <c r="J907" s="19"/>
    </row>
    <row r="908" spans="1:10" s="11" customFormat="1" ht="67.5" x14ac:dyDescent="0.2">
      <c r="A908" s="16" t="s">
        <v>62</v>
      </c>
      <c r="B908" s="17" t="s">
        <v>1740</v>
      </c>
      <c r="C908" s="17" t="s">
        <v>1658</v>
      </c>
      <c r="D908" s="17" t="s">
        <v>1659</v>
      </c>
      <c r="E908" s="16" t="s">
        <v>6</v>
      </c>
      <c r="F908" s="18" t="s">
        <v>5</v>
      </c>
      <c r="G908" s="19">
        <v>137.27924999999999</v>
      </c>
      <c r="H908" s="19">
        <f t="shared" ref="H908:H930" si="21">G908*F908</f>
        <v>137.27924999999999</v>
      </c>
      <c r="I908" s="19"/>
      <c r="J908" s="19"/>
    </row>
    <row r="909" spans="1:10" s="11" customFormat="1" ht="45" x14ac:dyDescent="0.2">
      <c r="A909" s="16" t="s">
        <v>63</v>
      </c>
      <c r="B909" s="17" t="s">
        <v>1741</v>
      </c>
      <c r="C909" s="17" t="s">
        <v>1742</v>
      </c>
      <c r="D909" s="17" t="s">
        <v>1743</v>
      </c>
      <c r="E909" s="16" t="s">
        <v>139</v>
      </c>
      <c r="F909" s="18" t="s">
        <v>10</v>
      </c>
      <c r="G909" s="19">
        <v>17.776219999999999</v>
      </c>
      <c r="H909" s="19">
        <f t="shared" si="21"/>
        <v>71.104879999999994</v>
      </c>
      <c r="I909" s="19"/>
      <c r="J909" s="19"/>
    </row>
    <row r="910" spans="1:10" s="11" customFormat="1" ht="45" x14ac:dyDescent="0.2">
      <c r="A910" s="16" t="s">
        <v>64</v>
      </c>
      <c r="B910" s="17" t="s">
        <v>1744</v>
      </c>
      <c r="C910" s="17" t="s">
        <v>1745</v>
      </c>
      <c r="D910" s="17" t="s">
        <v>1746</v>
      </c>
      <c r="E910" s="16" t="s">
        <v>28</v>
      </c>
      <c r="F910" s="18" t="s">
        <v>5</v>
      </c>
      <c r="G910" s="19">
        <v>5.1861050000000004</v>
      </c>
      <c r="H910" s="19">
        <f t="shared" si="21"/>
        <v>5.1861050000000004</v>
      </c>
      <c r="I910" s="19"/>
      <c r="J910" s="19"/>
    </row>
    <row r="911" spans="1:10" s="11" customFormat="1" ht="56.25" x14ac:dyDescent="0.2">
      <c r="A911" s="16" t="s">
        <v>65</v>
      </c>
      <c r="B911" s="17" t="s">
        <v>1747</v>
      </c>
      <c r="C911" s="17" t="s">
        <v>527</v>
      </c>
      <c r="D911" s="17" t="s">
        <v>528</v>
      </c>
      <c r="E911" s="16" t="s">
        <v>27</v>
      </c>
      <c r="F911" s="18" t="s">
        <v>899</v>
      </c>
      <c r="G911" s="19">
        <v>0.80801000000000001</v>
      </c>
      <c r="H911" s="19">
        <f t="shared" si="21"/>
        <v>92.921149999999997</v>
      </c>
      <c r="I911" s="19"/>
      <c r="J911" s="19"/>
    </row>
    <row r="912" spans="1:10" s="11" customFormat="1" ht="101.25" x14ac:dyDescent="0.2">
      <c r="A912" s="16" t="s">
        <v>66</v>
      </c>
      <c r="B912" s="17" t="s">
        <v>1748</v>
      </c>
      <c r="C912" s="17" t="s">
        <v>471</v>
      </c>
      <c r="D912" s="17" t="s">
        <v>1713</v>
      </c>
      <c r="E912" s="16" t="s">
        <v>27</v>
      </c>
      <c r="F912" s="18" t="s">
        <v>428</v>
      </c>
      <c r="G912" s="19">
        <v>3.734985</v>
      </c>
      <c r="H912" s="19">
        <f t="shared" si="21"/>
        <v>37.349850000000004</v>
      </c>
      <c r="I912" s="19"/>
      <c r="J912" s="19"/>
    </row>
    <row r="913" spans="1:10" s="11" customFormat="1" ht="78.75" x14ac:dyDescent="0.2">
      <c r="A913" s="16" t="s">
        <v>67</v>
      </c>
      <c r="B913" s="17" t="s">
        <v>1749</v>
      </c>
      <c r="C913" s="17" t="s">
        <v>501</v>
      </c>
      <c r="D913" s="17" t="s">
        <v>504</v>
      </c>
      <c r="E913" s="16" t="s">
        <v>28</v>
      </c>
      <c r="F913" s="18" t="s">
        <v>7</v>
      </c>
      <c r="G913" s="19">
        <v>47.952919999999999</v>
      </c>
      <c r="H913" s="19">
        <f t="shared" si="21"/>
        <v>95.905839999999998</v>
      </c>
      <c r="I913" s="19"/>
      <c r="J913" s="19"/>
    </row>
    <row r="914" spans="1:10" s="11" customFormat="1" ht="67.5" x14ac:dyDescent="0.2">
      <c r="A914" s="16" t="s">
        <v>68</v>
      </c>
      <c r="B914" s="17" t="s">
        <v>1750</v>
      </c>
      <c r="C914" s="17" t="s">
        <v>420</v>
      </c>
      <c r="D914" s="17" t="s">
        <v>436</v>
      </c>
      <c r="E914" s="16" t="s">
        <v>27</v>
      </c>
      <c r="F914" s="18" t="s">
        <v>440</v>
      </c>
      <c r="G914" s="19">
        <v>10.487639999999999</v>
      </c>
      <c r="H914" s="19">
        <f t="shared" si="21"/>
        <v>471.94379999999995</v>
      </c>
      <c r="I914" s="19"/>
      <c r="J914" s="19"/>
    </row>
    <row r="915" spans="1:10" s="11" customFormat="1" ht="45" x14ac:dyDescent="0.2">
      <c r="A915" s="16" t="s">
        <v>69</v>
      </c>
      <c r="B915" s="17" t="s">
        <v>1751</v>
      </c>
      <c r="C915" s="17" t="s">
        <v>544</v>
      </c>
      <c r="D915" s="17" t="s">
        <v>1752</v>
      </c>
      <c r="E915" s="16" t="s">
        <v>28</v>
      </c>
      <c r="F915" s="18" t="s">
        <v>11</v>
      </c>
      <c r="G915" s="19">
        <v>3.6277999999999997</v>
      </c>
      <c r="H915" s="19">
        <f t="shared" si="21"/>
        <v>18.138999999999999</v>
      </c>
      <c r="I915" s="19"/>
      <c r="J915" s="19"/>
    </row>
    <row r="916" spans="1:10" s="11" customFormat="1" x14ac:dyDescent="0.2">
      <c r="A916" s="16"/>
      <c r="B916" s="17" t="s">
        <v>36</v>
      </c>
      <c r="C916" s="17" t="s">
        <v>1753</v>
      </c>
      <c r="D916" s="17"/>
      <c r="E916" s="16"/>
      <c r="F916" s="18"/>
      <c r="G916" s="19"/>
      <c r="H916" s="19">
        <f t="shared" si="21"/>
        <v>0</v>
      </c>
      <c r="I916" s="19"/>
      <c r="J916" s="19"/>
    </row>
    <row r="917" spans="1:10" s="11" customFormat="1" ht="56.25" x14ac:dyDescent="0.2">
      <c r="A917" s="16" t="s">
        <v>70</v>
      </c>
      <c r="B917" s="17" t="s">
        <v>1754</v>
      </c>
      <c r="C917" s="17" t="s">
        <v>655</v>
      </c>
      <c r="D917" s="17" t="s">
        <v>851</v>
      </c>
      <c r="E917" s="16" t="s">
        <v>6</v>
      </c>
      <c r="F917" s="18" t="s">
        <v>5</v>
      </c>
      <c r="G917" s="19">
        <v>137.27924999999999</v>
      </c>
      <c r="H917" s="19">
        <f t="shared" si="21"/>
        <v>137.27924999999999</v>
      </c>
      <c r="I917" s="19"/>
      <c r="J917" s="19"/>
    </row>
    <row r="918" spans="1:10" s="11" customFormat="1" ht="56.25" x14ac:dyDescent="0.2">
      <c r="A918" s="16" t="s">
        <v>71</v>
      </c>
      <c r="B918" s="17" t="s">
        <v>1755</v>
      </c>
      <c r="C918" s="17" t="s">
        <v>1756</v>
      </c>
      <c r="D918" s="17" t="s">
        <v>664</v>
      </c>
      <c r="E918" s="16" t="s">
        <v>28</v>
      </c>
      <c r="F918" s="18" t="s">
        <v>7</v>
      </c>
      <c r="G918" s="19">
        <v>23.679639999999999</v>
      </c>
      <c r="H918" s="19">
        <f t="shared" si="21"/>
        <v>47.359279999999998</v>
      </c>
      <c r="I918" s="19"/>
      <c r="J918" s="19"/>
    </row>
    <row r="919" spans="1:10" s="11" customFormat="1" ht="56.25" x14ac:dyDescent="0.2">
      <c r="A919" s="16" t="s">
        <v>72</v>
      </c>
      <c r="B919" s="17" t="s">
        <v>1757</v>
      </c>
      <c r="C919" s="17" t="s">
        <v>1758</v>
      </c>
      <c r="D919" s="17" t="s">
        <v>666</v>
      </c>
      <c r="E919" s="16" t="s">
        <v>28</v>
      </c>
      <c r="F919" s="18" t="s">
        <v>5</v>
      </c>
      <c r="G919" s="19">
        <v>23.679639999999999</v>
      </c>
      <c r="H919" s="19">
        <f t="shared" si="21"/>
        <v>23.679639999999999</v>
      </c>
      <c r="I919" s="19"/>
      <c r="J919" s="19"/>
    </row>
    <row r="920" spans="1:10" s="11" customFormat="1" ht="67.5" x14ac:dyDescent="0.2">
      <c r="A920" s="16" t="s">
        <v>73</v>
      </c>
      <c r="B920" s="17" t="s">
        <v>1759</v>
      </c>
      <c r="C920" s="17" t="s">
        <v>420</v>
      </c>
      <c r="D920" s="17" t="s">
        <v>421</v>
      </c>
      <c r="E920" s="16" t="s">
        <v>27</v>
      </c>
      <c r="F920" s="18" t="s">
        <v>598</v>
      </c>
      <c r="G920" s="19">
        <v>5.4746799999999993</v>
      </c>
      <c r="H920" s="19">
        <f t="shared" si="21"/>
        <v>109.49359999999999</v>
      </c>
      <c r="I920" s="19"/>
      <c r="J920" s="19"/>
    </row>
    <row r="921" spans="1:10" s="11" customFormat="1" ht="67.5" x14ac:dyDescent="0.2">
      <c r="A921" s="16" t="s">
        <v>74</v>
      </c>
      <c r="B921" s="17" t="s">
        <v>1760</v>
      </c>
      <c r="C921" s="17" t="s">
        <v>527</v>
      </c>
      <c r="D921" s="17" t="s">
        <v>649</v>
      </c>
      <c r="E921" s="16" t="s">
        <v>27</v>
      </c>
      <c r="F921" s="18" t="s">
        <v>1274</v>
      </c>
      <c r="G921" s="19">
        <v>0.82450000000000001</v>
      </c>
      <c r="H921" s="19">
        <f t="shared" si="21"/>
        <v>18.138999999999999</v>
      </c>
      <c r="I921" s="19"/>
      <c r="J921" s="19"/>
    </row>
    <row r="922" spans="1:10" s="11" customFormat="1" ht="45" x14ac:dyDescent="0.2">
      <c r="A922" s="16" t="s">
        <v>75</v>
      </c>
      <c r="B922" s="17" t="s">
        <v>1761</v>
      </c>
      <c r="C922" s="17" t="s">
        <v>544</v>
      </c>
      <c r="D922" s="17" t="s">
        <v>1752</v>
      </c>
      <c r="E922" s="16" t="s">
        <v>28</v>
      </c>
      <c r="F922" s="18" t="s">
        <v>8</v>
      </c>
      <c r="G922" s="19">
        <v>3.6277999999999997</v>
      </c>
      <c r="H922" s="19">
        <f t="shared" si="21"/>
        <v>10.883399999999998</v>
      </c>
      <c r="I922" s="19"/>
      <c r="J922" s="19"/>
    </row>
    <row r="923" spans="1:10" s="11" customFormat="1" x14ac:dyDescent="0.2">
      <c r="A923" s="16"/>
      <c r="B923" s="17" t="s">
        <v>37</v>
      </c>
      <c r="C923" s="17" t="s">
        <v>1762</v>
      </c>
      <c r="D923" s="17"/>
      <c r="E923" s="16"/>
      <c r="F923" s="18"/>
      <c r="G923" s="19"/>
      <c r="H923" s="19">
        <f t="shared" si="21"/>
        <v>0</v>
      </c>
      <c r="I923" s="19"/>
      <c r="J923" s="19"/>
    </row>
    <row r="924" spans="1:10" s="11" customFormat="1" ht="67.5" x14ac:dyDescent="0.2">
      <c r="A924" s="16" t="s">
        <v>76</v>
      </c>
      <c r="B924" s="17" t="s">
        <v>1763</v>
      </c>
      <c r="C924" s="17" t="s">
        <v>1764</v>
      </c>
      <c r="D924" s="17" t="s">
        <v>1765</v>
      </c>
      <c r="E924" s="16" t="s">
        <v>27</v>
      </c>
      <c r="F924" s="18" t="s">
        <v>626</v>
      </c>
      <c r="G924" s="19">
        <v>3.5288599999999999</v>
      </c>
      <c r="H924" s="19">
        <f t="shared" si="21"/>
        <v>105.86579999999999</v>
      </c>
      <c r="I924" s="19"/>
      <c r="J924" s="19"/>
    </row>
    <row r="925" spans="1:10" s="11" customFormat="1" ht="67.5" x14ac:dyDescent="0.2">
      <c r="A925" s="16" t="s">
        <v>77</v>
      </c>
      <c r="B925" s="17" t="s">
        <v>1766</v>
      </c>
      <c r="C925" s="17" t="s">
        <v>370</v>
      </c>
      <c r="D925" s="17" t="s">
        <v>371</v>
      </c>
      <c r="E925" s="16" t="s">
        <v>27</v>
      </c>
      <c r="F925" s="18" t="s">
        <v>800</v>
      </c>
      <c r="G925" s="19">
        <v>20.488825000000002</v>
      </c>
      <c r="H925" s="19">
        <f t="shared" si="21"/>
        <v>1639.1060000000002</v>
      </c>
      <c r="I925" s="19"/>
      <c r="J925" s="19"/>
    </row>
    <row r="926" spans="1:10" s="11" customFormat="1" ht="45" x14ac:dyDescent="0.2">
      <c r="A926" s="16" t="s">
        <v>78</v>
      </c>
      <c r="B926" s="17" t="s">
        <v>1767</v>
      </c>
      <c r="C926" s="17" t="s">
        <v>1322</v>
      </c>
      <c r="D926" s="17" t="s">
        <v>1323</v>
      </c>
      <c r="E926" s="16" t="s">
        <v>1324</v>
      </c>
      <c r="F926" s="18" t="s">
        <v>36</v>
      </c>
      <c r="G926" s="19">
        <v>28.115449999999999</v>
      </c>
      <c r="H926" s="19">
        <f t="shared" si="21"/>
        <v>393.61629999999997</v>
      </c>
      <c r="I926" s="19"/>
      <c r="J926" s="19"/>
    </row>
    <row r="927" spans="1:10" s="11" customFormat="1" ht="67.5" x14ac:dyDescent="0.2">
      <c r="A927" s="16" t="s">
        <v>79</v>
      </c>
      <c r="B927" s="17" t="s">
        <v>1768</v>
      </c>
      <c r="C927" s="17" t="s">
        <v>370</v>
      </c>
      <c r="D927" s="17" t="s">
        <v>1769</v>
      </c>
      <c r="E927" s="16" t="s">
        <v>27</v>
      </c>
      <c r="F927" s="18" t="s">
        <v>626</v>
      </c>
      <c r="G927" s="19">
        <v>20.488825000000002</v>
      </c>
      <c r="H927" s="19">
        <f t="shared" si="21"/>
        <v>614.66475000000003</v>
      </c>
      <c r="I927" s="19"/>
      <c r="J927" s="19"/>
    </row>
    <row r="928" spans="1:10" s="11" customFormat="1" ht="22.5" x14ac:dyDescent="0.2">
      <c r="A928" s="16" t="s">
        <v>80</v>
      </c>
      <c r="B928" s="17" t="s">
        <v>1770</v>
      </c>
      <c r="C928" s="17" t="s">
        <v>1670</v>
      </c>
      <c r="D928" s="17" t="s">
        <v>1671</v>
      </c>
      <c r="E928" s="16" t="s">
        <v>139</v>
      </c>
      <c r="F928" s="18" t="s">
        <v>10</v>
      </c>
      <c r="G928" s="19">
        <v>19.301544999999997</v>
      </c>
      <c r="H928" s="19">
        <f t="shared" si="21"/>
        <v>77.206179999999989</v>
      </c>
      <c r="I928" s="19"/>
      <c r="J928" s="19"/>
    </row>
    <row r="929" spans="1:10" s="11" customFormat="1" ht="22.5" x14ac:dyDescent="0.2">
      <c r="A929" s="16" t="s">
        <v>81</v>
      </c>
      <c r="B929" s="17" t="s">
        <v>1771</v>
      </c>
      <c r="C929" s="17" t="s">
        <v>1772</v>
      </c>
      <c r="D929" s="17" t="s">
        <v>1773</v>
      </c>
      <c r="E929" s="16" t="s">
        <v>1675</v>
      </c>
      <c r="F929" s="18" t="s">
        <v>5</v>
      </c>
      <c r="G929" s="19">
        <v>7.3710299999999993</v>
      </c>
      <c r="H929" s="19">
        <f t="shared" si="21"/>
        <v>7.3710299999999993</v>
      </c>
      <c r="I929" s="19"/>
      <c r="J929" s="19"/>
    </row>
    <row r="930" spans="1:10" s="11" customFormat="1" ht="22.5" x14ac:dyDescent="0.2">
      <c r="A930" s="16" t="s">
        <v>82</v>
      </c>
      <c r="B930" s="17" t="s">
        <v>1774</v>
      </c>
      <c r="C930" s="17" t="s">
        <v>390</v>
      </c>
      <c r="D930" s="17" t="s">
        <v>391</v>
      </c>
      <c r="E930" s="16" t="s">
        <v>392</v>
      </c>
      <c r="F930" s="18" t="s">
        <v>5</v>
      </c>
      <c r="G930" s="19">
        <v>555.55634499999996</v>
      </c>
      <c r="H930" s="19">
        <f t="shared" si="21"/>
        <v>555.55634499999996</v>
      </c>
      <c r="I930" s="19"/>
      <c r="J930" s="19"/>
    </row>
    <row r="931" spans="1:10" s="11" customFormat="1" x14ac:dyDescent="0.2">
      <c r="A931" s="43"/>
      <c r="B931" s="28"/>
      <c r="C931" s="28" t="s">
        <v>1775</v>
      </c>
      <c r="D931" s="28"/>
      <c r="E931" s="28"/>
      <c r="F931" s="29"/>
      <c r="G931" s="29"/>
      <c r="H931" s="29">
        <f>SUM(H9:H930)</f>
        <v>2157145.8499113037</v>
      </c>
      <c r="I931" s="29"/>
      <c r="J931" s="29"/>
    </row>
    <row r="932" spans="1:10" s="11" customFormat="1" x14ac:dyDescent="0.2">
      <c r="A932" s="36"/>
      <c r="B932" s="14"/>
      <c r="C932" s="14" t="s">
        <v>1826</v>
      </c>
      <c r="D932" s="14"/>
      <c r="E932" s="14"/>
      <c r="F932" s="15"/>
      <c r="G932" s="15"/>
      <c r="H932" s="15"/>
      <c r="I932" s="15"/>
      <c r="J932" s="15"/>
    </row>
    <row r="933" spans="1:10" s="11" customFormat="1" x14ac:dyDescent="0.2">
      <c r="A933" s="44">
        <v>1</v>
      </c>
      <c r="B933" s="30"/>
      <c r="C933" s="31" t="s">
        <v>1776</v>
      </c>
      <c r="D933" s="47" t="s">
        <v>1777</v>
      </c>
      <c r="E933" s="9" t="s">
        <v>1778</v>
      </c>
      <c r="F933" s="9">
        <v>4</v>
      </c>
      <c r="G933" s="23">
        <f>11844.4*0.95*0.85</f>
        <v>9564.3529999999992</v>
      </c>
      <c r="H933" s="23">
        <f>G933*F933</f>
        <v>38257.411999999997</v>
      </c>
      <c r="I933" s="23"/>
      <c r="J933" s="23"/>
    </row>
    <row r="934" spans="1:10" s="11" customFormat="1" x14ac:dyDescent="0.2">
      <c r="A934" s="44">
        <v>2</v>
      </c>
      <c r="B934" s="30"/>
      <c r="C934" s="31" t="s">
        <v>1779</v>
      </c>
      <c r="D934" s="47" t="s">
        <v>1780</v>
      </c>
      <c r="E934" s="9" t="s">
        <v>1778</v>
      </c>
      <c r="F934" s="9">
        <v>1</v>
      </c>
      <c r="G934" s="23">
        <f>2559.95*0.95*0.85</f>
        <v>2067.1596249999998</v>
      </c>
      <c r="H934" s="23">
        <f t="shared" ref="H934:H937" si="22">G934*F934</f>
        <v>2067.1596249999998</v>
      </c>
      <c r="I934" s="23"/>
      <c r="J934" s="23"/>
    </row>
    <row r="935" spans="1:10" s="11" customFormat="1" x14ac:dyDescent="0.2">
      <c r="A935" s="44">
        <v>3</v>
      </c>
      <c r="B935" s="30"/>
      <c r="C935" s="31" t="s">
        <v>1781</v>
      </c>
      <c r="D935" s="47" t="s">
        <v>1782</v>
      </c>
      <c r="E935" s="9" t="s">
        <v>1778</v>
      </c>
      <c r="F935" s="9">
        <v>1</v>
      </c>
      <c r="G935" s="32">
        <f>1153.72*0.9</f>
        <v>1038.348</v>
      </c>
      <c r="H935" s="23">
        <f t="shared" si="22"/>
        <v>1038.348</v>
      </c>
      <c r="I935" s="32"/>
      <c r="J935" s="23"/>
    </row>
    <row r="936" spans="1:10" s="11" customFormat="1" x14ac:dyDescent="0.2">
      <c r="A936" s="44">
        <v>4</v>
      </c>
      <c r="B936" s="30"/>
      <c r="C936" s="31" t="s">
        <v>1781</v>
      </c>
      <c r="D936" s="47" t="s">
        <v>1783</v>
      </c>
      <c r="E936" s="9" t="s">
        <v>1778</v>
      </c>
      <c r="F936" s="9">
        <v>1</v>
      </c>
      <c r="G936" s="32">
        <f>2080.8*0.9</f>
        <v>1872.7200000000003</v>
      </c>
      <c r="H936" s="23">
        <f t="shared" si="22"/>
        <v>1872.7200000000003</v>
      </c>
      <c r="I936" s="32"/>
      <c r="J936" s="23"/>
    </row>
    <row r="937" spans="1:10" s="11" customFormat="1" x14ac:dyDescent="0.2">
      <c r="A937" s="44">
        <v>5</v>
      </c>
      <c r="B937" s="30"/>
      <c r="C937" s="41" t="s">
        <v>1784</v>
      </c>
      <c r="D937" s="41" t="s">
        <v>1785</v>
      </c>
      <c r="E937" s="34" t="s">
        <v>27</v>
      </c>
      <c r="F937" s="35">
        <v>80</v>
      </c>
      <c r="G937" s="32">
        <v>43.220289999999999</v>
      </c>
      <c r="H937" s="23">
        <f t="shared" si="22"/>
        <v>3457.6232</v>
      </c>
      <c r="I937" s="23"/>
      <c r="J937" s="23"/>
    </row>
    <row r="938" spans="1:10" s="11" customFormat="1" x14ac:dyDescent="0.2">
      <c r="A938" s="36"/>
      <c r="B938" s="14"/>
      <c r="C938" s="36" t="s">
        <v>1786</v>
      </c>
      <c r="D938" s="48"/>
      <c r="E938" s="14"/>
      <c r="F938" s="15"/>
      <c r="G938" s="15"/>
      <c r="H938" s="15"/>
      <c r="I938" s="15"/>
      <c r="J938" s="15"/>
    </row>
    <row r="939" spans="1:10" s="11" customFormat="1" x14ac:dyDescent="0.2">
      <c r="A939" s="44">
        <v>1</v>
      </c>
      <c r="B939" s="30"/>
      <c r="C939" s="37" t="s">
        <v>1787</v>
      </c>
      <c r="D939" s="47" t="s">
        <v>1788</v>
      </c>
      <c r="E939" s="9" t="s">
        <v>1778</v>
      </c>
      <c r="F939" s="9">
        <v>2</v>
      </c>
      <c r="G939" s="23">
        <f>11336.38*0.95*0.85</f>
        <v>9154.1268499999987</v>
      </c>
      <c r="H939" s="23">
        <f t="shared" ref="H939:H943" si="23">G939*F939</f>
        <v>18308.253699999997</v>
      </c>
      <c r="I939" s="23"/>
      <c r="J939" s="23"/>
    </row>
    <row r="940" spans="1:10" s="11" customFormat="1" x14ac:dyDescent="0.2">
      <c r="A940" s="44">
        <v>2</v>
      </c>
      <c r="B940" s="30"/>
      <c r="C940" s="37" t="s">
        <v>1787</v>
      </c>
      <c r="D940" s="47" t="s">
        <v>1789</v>
      </c>
      <c r="E940" s="9" t="s">
        <v>1778</v>
      </c>
      <c r="F940" s="9">
        <v>10</v>
      </c>
      <c r="G940" s="23">
        <f>21800.74*0.95*0.85</f>
        <v>17604.097550000002</v>
      </c>
      <c r="H940" s="23">
        <f t="shared" si="23"/>
        <v>176040.97550000003</v>
      </c>
      <c r="I940" s="23"/>
      <c r="J940" s="23"/>
    </row>
    <row r="941" spans="1:10" s="11" customFormat="1" x14ac:dyDescent="0.2">
      <c r="A941" s="44">
        <v>3</v>
      </c>
      <c r="B941" s="30"/>
      <c r="C941" s="37" t="s">
        <v>1790</v>
      </c>
      <c r="D941" s="47" t="s">
        <v>1791</v>
      </c>
      <c r="E941" s="9" t="s">
        <v>1778</v>
      </c>
      <c r="F941" s="9">
        <v>1</v>
      </c>
      <c r="G941" s="23">
        <f>37566.31*0.95*0.85</f>
        <v>30334.795324999992</v>
      </c>
      <c r="H941" s="23">
        <f t="shared" si="23"/>
        <v>30334.795324999992</v>
      </c>
      <c r="I941" s="23"/>
      <c r="J941" s="23"/>
    </row>
    <row r="942" spans="1:10" s="11" customFormat="1" x14ac:dyDescent="0.2">
      <c r="A942" s="44">
        <v>4</v>
      </c>
      <c r="B942" s="30"/>
      <c r="C942" s="37" t="s">
        <v>1779</v>
      </c>
      <c r="D942" s="47" t="s">
        <v>1792</v>
      </c>
      <c r="E942" s="9" t="s">
        <v>1778</v>
      </c>
      <c r="F942" s="9">
        <v>1</v>
      </c>
      <c r="G942" s="23">
        <f>2798.46*0.95*0.85</f>
        <v>2259.7564499999999</v>
      </c>
      <c r="H942" s="23">
        <f t="shared" si="23"/>
        <v>2259.7564499999999</v>
      </c>
      <c r="I942" s="23"/>
      <c r="J942" s="23"/>
    </row>
    <row r="943" spans="1:10" s="11" customFormat="1" x14ac:dyDescent="0.2">
      <c r="A943" s="44">
        <v>5</v>
      </c>
      <c r="B943" s="30"/>
      <c r="C943" s="41" t="s">
        <v>1784</v>
      </c>
      <c r="D943" s="40" t="s">
        <v>1793</v>
      </c>
      <c r="E943" s="34" t="s">
        <v>27</v>
      </c>
      <c r="F943" s="35">
        <v>224</v>
      </c>
      <c r="G943" s="23">
        <v>44.531245000000006</v>
      </c>
      <c r="H943" s="23">
        <f t="shared" si="23"/>
        <v>9974.998880000001</v>
      </c>
      <c r="I943" s="23"/>
      <c r="J943" s="23"/>
    </row>
    <row r="944" spans="1:10" s="11" customFormat="1" x14ac:dyDescent="0.2">
      <c r="A944" s="36"/>
      <c r="B944" s="14"/>
      <c r="C944" s="14" t="s">
        <v>1794</v>
      </c>
      <c r="D944" s="48"/>
      <c r="E944" s="14"/>
      <c r="F944" s="15"/>
      <c r="G944" s="15"/>
      <c r="H944" s="15"/>
      <c r="I944" s="15"/>
      <c r="J944" s="15"/>
    </row>
    <row r="945" spans="1:10" s="11" customFormat="1" x14ac:dyDescent="0.2">
      <c r="A945" s="44">
        <v>1</v>
      </c>
      <c r="B945" s="30"/>
      <c r="C945" s="37" t="s">
        <v>1781</v>
      </c>
      <c r="D945" s="47" t="s">
        <v>1795</v>
      </c>
      <c r="E945" s="9" t="s">
        <v>1778</v>
      </c>
      <c r="F945" s="9">
        <v>4</v>
      </c>
      <c r="G945" s="32">
        <f>2080.8*0.9</f>
        <v>1872.7200000000003</v>
      </c>
      <c r="H945" s="23">
        <f t="shared" ref="H945:H947" si="24">G945*F945</f>
        <v>7490.880000000001</v>
      </c>
      <c r="I945" s="32"/>
      <c r="J945" s="23"/>
    </row>
    <row r="946" spans="1:10" s="11" customFormat="1" x14ac:dyDescent="0.2">
      <c r="A946" s="44">
        <v>2</v>
      </c>
      <c r="B946" s="30"/>
      <c r="C946" s="37" t="s">
        <v>1779</v>
      </c>
      <c r="D946" s="47" t="s">
        <v>1796</v>
      </c>
      <c r="E946" s="9" t="s">
        <v>1778</v>
      </c>
      <c r="F946" s="9">
        <v>2</v>
      </c>
      <c r="G946" s="23">
        <f>2798.46*0.95*0.85</f>
        <v>2259.7564499999999</v>
      </c>
      <c r="H946" s="23">
        <f t="shared" si="24"/>
        <v>4519.5128999999997</v>
      </c>
      <c r="I946" s="23"/>
      <c r="J946" s="23"/>
    </row>
    <row r="947" spans="1:10" s="11" customFormat="1" x14ac:dyDescent="0.2">
      <c r="A947" s="44">
        <v>3</v>
      </c>
      <c r="B947" s="30"/>
      <c r="C947" s="37" t="s">
        <v>1781</v>
      </c>
      <c r="D947" s="47" t="s">
        <v>1797</v>
      </c>
      <c r="E947" s="9" t="s">
        <v>1778</v>
      </c>
      <c r="F947" s="9">
        <v>1</v>
      </c>
      <c r="G947" s="32">
        <f>2080.8*0.9</f>
        <v>1872.7200000000003</v>
      </c>
      <c r="H947" s="23">
        <f t="shared" si="24"/>
        <v>1872.7200000000003</v>
      </c>
      <c r="I947" s="32"/>
      <c r="J947" s="23"/>
    </row>
    <row r="948" spans="1:10" s="11" customFormat="1" x14ac:dyDescent="0.2">
      <c r="A948" s="36"/>
      <c r="B948" s="14"/>
      <c r="C948" s="14" t="s">
        <v>1798</v>
      </c>
      <c r="D948" s="48"/>
      <c r="E948" s="14"/>
      <c r="F948" s="15"/>
      <c r="G948" s="15"/>
      <c r="H948" s="15"/>
      <c r="I948" s="15"/>
      <c r="J948" s="15"/>
    </row>
    <row r="949" spans="1:10" s="11" customFormat="1" ht="22.35" customHeight="1" x14ac:dyDescent="0.2">
      <c r="A949" s="44">
        <v>1</v>
      </c>
      <c r="B949" s="30"/>
      <c r="C949" s="30" t="s">
        <v>1799</v>
      </c>
      <c r="D949" s="49" t="s">
        <v>1800</v>
      </c>
      <c r="E949" s="9" t="s">
        <v>1778</v>
      </c>
      <c r="F949" s="23">
        <v>1</v>
      </c>
      <c r="G949" s="23">
        <f>24018.92*0.95*0.85</f>
        <v>19395.277899999997</v>
      </c>
      <c r="H949" s="23">
        <f t="shared" ref="H949:H950" si="25">G949*F949</f>
        <v>19395.277899999997</v>
      </c>
      <c r="I949" s="23"/>
      <c r="J949" s="23"/>
    </row>
    <row r="950" spans="1:10" s="11" customFormat="1" x14ac:dyDescent="0.2">
      <c r="A950" s="44">
        <v>2</v>
      </c>
      <c r="B950" s="30"/>
      <c r="C950" s="41" t="s">
        <v>1801</v>
      </c>
      <c r="D950" s="40" t="s">
        <v>1802</v>
      </c>
      <c r="E950" s="34" t="s">
        <v>27</v>
      </c>
      <c r="F950" s="23">
        <v>82</v>
      </c>
      <c r="G950" s="32">
        <v>43.220289999999999</v>
      </c>
      <c r="H950" s="23">
        <f t="shared" si="25"/>
        <v>3544.06378</v>
      </c>
      <c r="I950" s="23"/>
      <c r="J950" s="23"/>
    </row>
    <row r="951" spans="1:10" s="11" customFormat="1" x14ac:dyDescent="0.2">
      <c r="A951" s="36"/>
      <c r="B951" s="14"/>
      <c r="C951" s="14" t="s">
        <v>1803</v>
      </c>
      <c r="D951" s="48"/>
      <c r="E951" s="14"/>
      <c r="F951" s="15"/>
      <c r="G951" s="15"/>
      <c r="H951" s="15"/>
      <c r="I951" s="15"/>
      <c r="J951" s="15"/>
    </row>
    <row r="952" spans="1:10" s="11" customFormat="1" ht="23.25" x14ac:dyDescent="0.2">
      <c r="A952" s="44">
        <v>1</v>
      </c>
      <c r="B952" s="30"/>
      <c r="C952" s="30" t="s">
        <v>1779</v>
      </c>
      <c r="D952" s="49" t="s">
        <v>1804</v>
      </c>
      <c r="E952" s="9" t="s">
        <v>1778</v>
      </c>
      <c r="F952" s="23">
        <v>1</v>
      </c>
      <c r="G952" s="23">
        <f>11132.5*0.95*0.85</f>
        <v>8989.4937499999996</v>
      </c>
      <c r="H952" s="23">
        <f t="shared" ref="H952:H955" si="26">G952*F952</f>
        <v>8989.4937499999996</v>
      </c>
      <c r="I952" s="23"/>
      <c r="J952" s="23"/>
    </row>
    <row r="953" spans="1:10" s="11" customFormat="1" x14ac:dyDescent="0.2">
      <c r="A953" s="44">
        <v>2</v>
      </c>
      <c r="B953" s="30"/>
      <c r="C953" s="30" t="s">
        <v>1805</v>
      </c>
      <c r="D953" s="49" t="s">
        <v>1806</v>
      </c>
      <c r="E953" s="9" t="s">
        <v>1778</v>
      </c>
      <c r="F953" s="23">
        <v>2</v>
      </c>
      <c r="G953" s="23">
        <f>4090.32*0.95*0.85</f>
        <v>3302.9333999999999</v>
      </c>
      <c r="H953" s="23">
        <f t="shared" si="26"/>
        <v>6605.8667999999998</v>
      </c>
      <c r="I953" s="23"/>
      <c r="J953" s="23"/>
    </row>
    <row r="954" spans="1:10" s="11" customFormat="1" x14ac:dyDescent="0.2">
      <c r="A954" s="44">
        <v>3</v>
      </c>
      <c r="B954" s="30"/>
      <c r="C954" s="30" t="s">
        <v>1807</v>
      </c>
      <c r="D954" s="49" t="s">
        <v>1808</v>
      </c>
      <c r="E954" s="9" t="s">
        <v>1778</v>
      </c>
      <c r="F954" s="23">
        <v>2</v>
      </c>
      <c r="G954" s="23">
        <f>7148.89*0.95*0.85</f>
        <v>5772.7286749999994</v>
      </c>
      <c r="H954" s="23">
        <f t="shared" si="26"/>
        <v>11545.457349999999</v>
      </c>
      <c r="I954" s="23"/>
      <c r="J954" s="23"/>
    </row>
    <row r="955" spans="1:10" s="11" customFormat="1" x14ac:dyDescent="0.2">
      <c r="A955" s="44">
        <v>4</v>
      </c>
      <c r="B955" s="30"/>
      <c r="C955" s="30" t="s">
        <v>1809</v>
      </c>
      <c r="D955" s="49" t="s">
        <v>1810</v>
      </c>
      <c r="E955" s="9" t="s">
        <v>1778</v>
      </c>
      <c r="F955" s="23">
        <v>2</v>
      </c>
      <c r="G955" s="23">
        <f>1019.82*0.95*0.85</f>
        <v>823.50464999999997</v>
      </c>
      <c r="H955" s="23">
        <f t="shared" si="26"/>
        <v>1647.0092999999999</v>
      </c>
      <c r="I955" s="23"/>
      <c r="J955" s="23"/>
    </row>
    <row r="956" spans="1:10" s="11" customFormat="1" x14ac:dyDescent="0.2">
      <c r="A956" s="36"/>
      <c r="B956" s="14"/>
      <c r="C956" s="14" t="s">
        <v>1811</v>
      </c>
      <c r="D956" s="48"/>
      <c r="E956" s="14"/>
      <c r="F956" s="15"/>
      <c r="G956" s="15"/>
      <c r="H956" s="15"/>
      <c r="I956" s="15"/>
      <c r="J956" s="15"/>
    </row>
    <row r="957" spans="1:10" s="11" customFormat="1" ht="23.25" x14ac:dyDescent="0.2">
      <c r="A957" s="44">
        <v>1</v>
      </c>
      <c r="B957" s="30"/>
      <c r="C957" s="37" t="s">
        <v>1812</v>
      </c>
      <c r="D957" s="49" t="s">
        <v>1813</v>
      </c>
      <c r="E957" s="9" t="s">
        <v>1778</v>
      </c>
      <c r="F957" s="23">
        <v>1</v>
      </c>
      <c r="G957" s="23">
        <f>24018.92*0.95*0.85</f>
        <v>19395.277899999997</v>
      </c>
      <c r="H957" s="23">
        <f t="shared" ref="H957:H959" si="27">G957*F957</f>
        <v>19395.277899999997</v>
      </c>
      <c r="I957" s="23"/>
      <c r="J957" s="23"/>
    </row>
    <row r="958" spans="1:10" s="11" customFormat="1" ht="23.25" x14ac:dyDescent="0.2">
      <c r="A958" s="44">
        <v>2</v>
      </c>
      <c r="B958" s="30"/>
      <c r="C958" s="37" t="s">
        <v>1812</v>
      </c>
      <c r="D958" s="49" t="s">
        <v>1814</v>
      </c>
      <c r="E958" s="9" t="s">
        <v>1778</v>
      </c>
      <c r="F958" s="23">
        <v>1</v>
      </c>
      <c r="G958" s="23">
        <f>24018.92*0.95*0.85</f>
        <v>19395.277899999997</v>
      </c>
      <c r="H958" s="23">
        <f t="shared" si="27"/>
        <v>19395.277899999997</v>
      </c>
      <c r="I958" s="23"/>
      <c r="J958" s="23"/>
    </row>
    <row r="959" spans="1:10" s="11" customFormat="1" ht="23.25" x14ac:dyDescent="0.2">
      <c r="A959" s="44">
        <v>3</v>
      </c>
      <c r="B959" s="30"/>
      <c r="C959" s="30" t="s">
        <v>1815</v>
      </c>
      <c r="D959" s="49" t="s">
        <v>1816</v>
      </c>
      <c r="E959" s="9" t="s">
        <v>1778</v>
      </c>
      <c r="F959" s="23">
        <v>1</v>
      </c>
      <c r="G959" s="23">
        <f>12968.74*0.95*0.85</f>
        <v>10472.25755</v>
      </c>
      <c r="H959" s="23">
        <f t="shared" si="27"/>
        <v>10472.25755</v>
      </c>
      <c r="I959" s="23"/>
      <c r="J959" s="23"/>
    </row>
    <row r="960" spans="1:10" s="11" customFormat="1" x14ac:dyDescent="0.2">
      <c r="A960" s="36"/>
      <c r="B960" s="14"/>
      <c r="C960" s="14" t="s">
        <v>1817</v>
      </c>
      <c r="D960" s="48"/>
      <c r="E960" s="14"/>
      <c r="F960" s="15"/>
      <c r="G960" s="15"/>
      <c r="H960" s="15"/>
      <c r="I960" s="15"/>
      <c r="J960" s="15"/>
    </row>
    <row r="961" spans="1:10" s="11" customFormat="1" x14ac:dyDescent="0.2">
      <c r="A961" s="44">
        <v>1</v>
      </c>
      <c r="B961" s="30"/>
      <c r="C961" s="30" t="s">
        <v>1781</v>
      </c>
      <c r="D961" s="49" t="s">
        <v>1818</v>
      </c>
      <c r="E961" s="9" t="s">
        <v>1778</v>
      </c>
      <c r="F961" s="23">
        <v>1</v>
      </c>
      <c r="G961" s="32">
        <f>2080.8*0.9</f>
        <v>1872.7200000000003</v>
      </c>
      <c r="H961" s="23">
        <f>G961*F961</f>
        <v>1872.7200000000003</v>
      </c>
      <c r="I961" s="32"/>
      <c r="J961" s="23"/>
    </row>
    <row r="962" spans="1:10" s="11" customFormat="1" x14ac:dyDescent="0.2">
      <c r="A962" s="36"/>
      <c r="B962" s="14"/>
      <c r="C962" s="14" t="s">
        <v>1819</v>
      </c>
      <c r="D962" s="48"/>
      <c r="E962" s="14"/>
      <c r="F962" s="15"/>
      <c r="G962" s="15"/>
      <c r="H962" s="15"/>
      <c r="I962" s="15"/>
      <c r="J962" s="15"/>
    </row>
    <row r="963" spans="1:10" s="11" customFormat="1" x14ac:dyDescent="0.2">
      <c r="A963" s="44">
        <v>1</v>
      </c>
      <c r="B963" s="30"/>
      <c r="C963" s="33" t="s">
        <v>1784</v>
      </c>
      <c r="D963" s="40" t="s">
        <v>1820</v>
      </c>
      <c r="E963" s="34" t="s">
        <v>27</v>
      </c>
      <c r="F963" s="35">
        <v>45</v>
      </c>
      <c r="G963" s="32">
        <v>37.286144183000005</v>
      </c>
      <c r="H963" s="23">
        <f>G963*F963</f>
        <v>1677.8764882350001</v>
      </c>
      <c r="I963" s="32"/>
      <c r="J963" s="23"/>
    </row>
    <row r="964" spans="1:10" s="11" customFormat="1" x14ac:dyDescent="0.2">
      <c r="A964" s="36"/>
      <c r="B964" s="14"/>
      <c r="C964" s="14" t="s">
        <v>1821</v>
      </c>
      <c r="D964" s="48"/>
      <c r="E964" s="14"/>
      <c r="F964" s="15"/>
      <c r="G964" s="15"/>
      <c r="H964" s="15"/>
      <c r="I964" s="15"/>
      <c r="J964" s="15"/>
    </row>
    <row r="965" spans="1:10" s="11" customFormat="1" x14ac:dyDescent="0.2">
      <c r="A965" s="44">
        <v>1</v>
      </c>
      <c r="B965" s="30"/>
      <c r="C965" s="33" t="s">
        <v>1784</v>
      </c>
      <c r="D965" s="40" t="s">
        <v>1820</v>
      </c>
      <c r="E965" s="34" t="s">
        <v>27</v>
      </c>
      <c r="F965" s="35">
        <v>45</v>
      </c>
      <c r="G965" s="32">
        <v>37.286144183000005</v>
      </c>
      <c r="H965" s="23">
        <f>G965*F965</f>
        <v>1677.8764882350001</v>
      </c>
      <c r="I965" s="32"/>
      <c r="J965" s="23"/>
    </row>
    <row r="966" spans="1:10" s="11" customFormat="1" x14ac:dyDescent="0.2">
      <c r="A966" s="36"/>
      <c r="B966" s="14"/>
      <c r="C966" s="14" t="s">
        <v>1822</v>
      </c>
      <c r="D966" s="48"/>
      <c r="E966" s="14"/>
      <c r="F966" s="15"/>
      <c r="G966" s="15"/>
      <c r="H966" s="15"/>
      <c r="I966" s="15"/>
      <c r="J966" s="15"/>
    </row>
    <row r="967" spans="1:10" s="11" customFormat="1" x14ac:dyDescent="0.2">
      <c r="A967" s="44">
        <v>1</v>
      </c>
      <c r="B967" s="30"/>
      <c r="C967" s="33" t="s">
        <v>1784</v>
      </c>
      <c r="D967" s="40" t="s">
        <v>1820</v>
      </c>
      <c r="E967" s="34" t="s">
        <v>27</v>
      </c>
      <c r="F967" s="35">
        <v>60</v>
      </c>
      <c r="G967" s="32">
        <v>37.286144183000005</v>
      </c>
      <c r="H967" s="23">
        <f>G967*F967</f>
        <v>2237.1686509800002</v>
      </c>
      <c r="I967" s="32"/>
      <c r="J967" s="23"/>
    </row>
    <row r="968" spans="1:10" x14ac:dyDescent="0.2">
      <c r="A968" s="45"/>
      <c r="B968" s="38"/>
      <c r="C968" s="38" t="s">
        <v>1823</v>
      </c>
      <c r="D968" s="38"/>
      <c r="E968" s="38"/>
      <c r="F968" s="39"/>
      <c r="G968" s="39"/>
      <c r="H968" s="39">
        <f>SUM(H933:H967)</f>
        <v>405950.77943744999</v>
      </c>
      <c r="I968" s="39"/>
      <c r="J968" s="39">
        <f>SUM(J933:J967)</f>
        <v>0</v>
      </c>
    </row>
    <row r="969" spans="1:10" x14ac:dyDescent="0.2">
      <c r="A969" s="45"/>
      <c r="B969" s="38"/>
      <c r="C969" s="38" t="s">
        <v>1824</v>
      </c>
      <c r="D969" s="38"/>
      <c r="E969" s="38"/>
      <c r="F969" s="39"/>
      <c r="G969" s="39"/>
      <c r="H969" s="39">
        <f>H968+H931</f>
        <v>2563096.629348754</v>
      </c>
      <c r="I969" s="39"/>
      <c r="J969" s="39">
        <f>J968+J931</f>
        <v>0</v>
      </c>
    </row>
    <row r="970" spans="1:10" ht="24" customHeight="1" x14ac:dyDescent="0.2">
      <c r="A970" s="59" t="s">
        <v>16</v>
      </c>
      <c r="B970" s="59"/>
      <c r="C970" s="10" t="s">
        <v>19</v>
      </c>
      <c r="D970" s="59"/>
      <c r="E970" s="59"/>
      <c r="F970" s="59"/>
      <c r="G970" s="59"/>
      <c r="H970" s="59"/>
      <c r="I970" s="59"/>
      <c r="J970" s="59"/>
    </row>
    <row r="971" spans="1:10" ht="24" customHeight="1" x14ac:dyDescent="0.2">
      <c r="A971" s="59"/>
      <c r="B971" s="59"/>
      <c r="C971" s="10" t="s">
        <v>20</v>
      </c>
      <c r="D971" s="59"/>
      <c r="E971" s="59"/>
      <c r="F971" s="59"/>
      <c r="G971" s="59"/>
      <c r="H971" s="59"/>
      <c r="I971" s="59"/>
      <c r="J971" s="59"/>
    </row>
    <row r="972" spans="1:10" ht="24" customHeight="1" x14ac:dyDescent="0.2">
      <c r="A972" s="58" t="s">
        <v>25</v>
      </c>
      <c r="B972" s="58"/>
      <c r="C972" s="58"/>
      <c r="D972" s="58"/>
      <c r="E972" s="58"/>
      <c r="F972" s="58"/>
      <c r="G972" s="58"/>
      <c r="H972" s="58"/>
      <c r="I972" s="58"/>
      <c r="J972" s="58"/>
    </row>
    <row r="973" spans="1:10" ht="24" customHeight="1" x14ac:dyDescent="0.2">
      <c r="A973" s="58" t="s">
        <v>26</v>
      </c>
      <c r="B973" s="58"/>
      <c r="C973" s="58"/>
      <c r="D973" s="58"/>
      <c r="E973" s="58"/>
      <c r="F973" s="58"/>
      <c r="G973" s="58"/>
      <c r="H973" s="58"/>
      <c r="I973" s="58"/>
      <c r="J973" s="58"/>
    </row>
    <row r="974" spans="1:10" ht="24" customHeight="1" x14ac:dyDescent="0.2">
      <c r="A974" s="6"/>
      <c r="B974" s="1"/>
      <c r="C974" s="1"/>
      <c r="D974" s="1"/>
      <c r="E974" s="6"/>
      <c r="F974" s="2"/>
      <c r="G974" s="52"/>
      <c r="H974" s="52"/>
      <c r="I974" s="3"/>
      <c r="J974" s="3"/>
    </row>
    <row r="975" spans="1:10" x14ac:dyDescent="0.2">
      <c r="A975" s="57" t="s">
        <v>21</v>
      </c>
      <c r="B975" s="57"/>
      <c r="C975" s="57"/>
      <c r="D975" s="57"/>
      <c r="E975" s="57"/>
      <c r="F975" s="57"/>
      <c r="G975" s="57"/>
      <c r="H975" s="57"/>
      <c r="I975" s="57"/>
      <c r="J975" s="57"/>
    </row>
    <row r="976" spans="1:10" x14ac:dyDescent="0.2">
      <c r="A976" s="57" t="s">
        <v>22</v>
      </c>
      <c r="B976" s="57"/>
      <c r="C976" s="57"/>
      <c r="D976" s="57"/>
      <c r="E976" s="57"/>
      <c r="F976" s="57"/>
      <c r="G976" s="57"/>
      <c r="H976" s="57"/>
      <c r="I976" s="57"/>
      <c r="J976" s="57"/>
    </row>
    <row r="977" spans="1:10" x14ac:dyDescent="0.2">
      <c r="A977" s="57" t="s">
        <v>23</v>
      </c>
      <c r="B977" s="57"/>
      <c r="C977" s="57"/>
      <c r="D977" s="57"/>
      <c r="E977" s="57"/>
      <c r="F977" s="57"/>
      <c r="G977" s="57"/>
      <c r="H977" s="57"/>
      <c r="I977" s="57"/>
      <c r="J977" s="57"/>
    </row>
    <row r="978" spans="1:10" x14ac:dyDescent="0.2">
      <c r="A978" s="6"/>
      <c r="B978" s="6"/>
      <c r="C978" s="6"/>
      <c r="D978" s="6"/>
      <c r="E978" s="6"/>
      <c r="F978" s="6"/>
      <c r="G978" s="53"/>
      <c r="H978" s="53"/>
      <c r="I978" s="6"/>
      <c r="J978" s="6"/>
    </row>
    <row r="979" spans="1:10" x14ac:dyDescent="0.2">
      <c r="A979" s="6"/>
      <c r="B979" s="6"/>
      <c r="C979" s="6"/>
      <c r="D979" s="6"/>
      <c r="E979" s="6"/>
      <c r="F979" s="6"/>
      <c r="G979" s="53"/>
      <c r="H979" s="53"/>
      <c r="I979" s="6"/>
      <c r="J979" s="6"/>
    </row>
    <row r="980" spans="1:10" x14ac:dyDescent="0.2">
      <c r="A980" s="6"/>
      <c r="B980" s="6"/>
      <c r="C980" s="6"/>
      <c r="D980" s="6"/>
      <c r="E980" s="6"/>
      <c r="F980" s="6"/>
      <c r="G980" s="53"/>
      <c r="H980" s="53"/>
      <c r="I980" s="6"/>
      <c r="J980" s="6"/>
    </row>
    <row r="981" spans="1:10" x14ac:dyDescent="0.2">
      <c r="A981" s="6"/>
      <c r="B981" s="6"/>
      <c r="C981" s="6"/>
      <c r="D981" s="6"/>
      <c r="E981" s="6"/>
      <c r="F981" s="6"/>
      <c r="G981" s="53"/>
      <c r="H981" s="53"/>
      <c r="I981" s="6"/>
      <c r="J981" s="6"/>
    </row>
    <row r="982" spans="1:10" x14ac:dyDescent="0.2">
      <c r="A982" s="6"/>
      <c r="B982" s="6"/>
      <c r="C982" s="6"/>
      <c r="D982" s="6"/>
      <c r="E982" s="6"/>
      <c r="F982" s="6"/>
      <c r="G982" s="53"/>
      <c r="H982" s="53"/>
      <c r="I982" s="6"/>
      <c r="J982" s="6"/>
    </row>
    <row r="983" spans="1:10" x14ac:dyDescent="0.2">
      <c r="A983" s="6"/>
      <c r="B983" s="6"/>
      <c r="C983" s="6"/>
      <c r="D983" s="6"/>
      <c r="E983" s="6"/>
      <c r="F983" s="6"/>
      <c r="G983" s="53"/>
      <c r="H983" s="53"/>
      <c r="I983" s="6"/>
      <c r="J983" s="6"/>
    </row>
    <row r="984" spans="1:10" x14ac:dyDescent="0.2">
      <c r="A984" s="6"/>
      <c r="B984" s="6"/>
      <c r="C984" s="6"/>
      <c r="D984" s="6"/>
      <c r="E984" s="6"/>
      <c r="F984" s="6"/>
      <c r="G984" s="53"/>
      <c r="H984" s="53"/>
      <c r="I984" s="6"/>
      <c r="J984" s="6"/>
    </row>
    <row r="985" spans="1:10" x14ac:dyDescent="0.2">
      <c r="A985" s="6"/>
      <c r="B985" s="6"/>
      <c r="C985" s="6"/>
      <c r="D985" s="6"/>
      <c r="E985" s="6"/>
      <c r="F985" s="6"/>
      <c r="G985" s="53"/>
      <c r="H985" s="53"/>
      <c r="I985" s="6"/>
      <c r="J985" s="6"/>
    </row>
    <row r="986" spans="1:10" x14ac:dyDescent="0.2">
      <c r="A986" s="6"/>
      <c r="B986" s="6"/>
      <c r="C986" s="6"/>
      <c r="D986" s="6"/>
      <c r="E986" s="6"/>
      <c r="F986" s="6"/>
      <c r="G986" s="53"/>
      <c r="H986" s="53"/>
      <c r="I986" s="6"/>
      <c r="J986" s="6"/>
    </row>
    <row r="987" spans="1:10" x14ac:dyDescent="0.2">
      <c r="A987" s="6"/>
      <c r="B987" s="6"/>
      <c r="C987" s="6"/>
      <c r="D987" s="6"/>
      <c r="E987" s="6"/>
      <c r="F987" s="6"/>
      <c r="G987" s="53"/>
      <c r="H987" s="53"/>
      <c r="I987" s="6"/>
      <c r="J987" s="6"/>
    </row>
    <row r="988" spans="1:10" x14ac:dyDescent="0.2">
      <c r="A988" s="6"/>
      <c r="B988" s="6"/>
      <c r="C988" s="6"/>
      <c r="D988" s="6"/>
      <c r="E988" s="6"/>
      <c r="F988" s="6"/>
      <c r="G988" s="53"/>
      <c r="H988" s="53"/>
      <c r="I988" s="6"/>
      <c r="J988" s="6"/>
    </row>
    <row r="989" spans="1:10" x14ac:dyDescent="0.2">
      <c r="A989" s="6"/>
      <c r="B989" s="6"/>
      <c r="C989" s="6"/>
      <c r="D989" s="6"/>
      <c r="E989" s="6"/>
      <c r="F989" s="6"/>
      <c r="G989" s="53"/>
      <c r="H989" s="53"/>
      <c r="I989" s="6"/>
      <c r="J989" s="6"/>
    </row>
    <row r="990" spans="1:10" x14ac:dyDescent="0.2">
      <c r="A990" s="6"/>
      <c r="B990" s="6"/>
      <c r="C990" s="6"/>
      <c r="D990" s="6"/>
      <c r="E990" s="6"/>
      <c r="F990" s="6"/>
      <c r="G990" s="53"/>
      <c r="H990" s="53"/>
      <c r="I990" s="6"/>
      <c r="J990" s="6"/>
    </row>
    <row r="991" spans="1:10" x14ac:dyDescent="0.2">
      <c r="A991" s="6"/>
      <c r="B991" s="6"/>
      <c r="C991" s="6"/>
      <c r="D991" s="6"/>
      <c r="E991" s="6"/>
      <c r="F991" s="6"/>
      <c r="G991" s="53"/>
      <c r="H991" s="53"/>
      <c r="I991" s="6"/>
      <c r="J991" s="6"/>
    </row>
    <row r="992" spans="1:10" x14ac:dyDescent="0.2">
      <c r="A992" s="6"/>
      <c r="B992" s="6"/>
      <c r="C992" s="6"/>
      <c r="D992" s="6"/>
      <c r="E992" s="6"/>
      <c r="F992" s="6"/>
      <c r="G992" s="53"/>
      <c r="H992" s="53"/>
      <c r="I992" s="6"/>
      <c r="J992" s="6"/>
    </row>
    <row r="993" spans="1:10" x14ac:dyDescent="0.2">
      <c r="A993" s="6"/>
      <c r="B993" s="6"/>
      <c r="C993" s="6"/>
      <c r="D993" s="6"/>
      <c r="E993" s="6"/>
      <c r="F993" s="6"/>
      <c r="G993" s="53"/>
      <c r="H993" s="53"/>
      <c r="I993" s="6"/>
      <c r="J993" s="6"/>
    </row>
    <row r="994" spans="1:10" x14ac:dyDescent="0.2">
      <c r="A994" s="6"/>
      <c r="B994" s="6"/>
      <c r="C994" s="6"/>
      <c r="D994" s="6"/>
      <c r="E994" s="6"/>
      <c r="F994" s="6"/>
      <c r="G994" s="53"/>
      <c r="H994" s="53"/>
      <c r="I994" s="6"/>
      <c r="J994" s="6"/>
    </row>
    <row r="995" spans="1:10" x14ac:dyDescent="0.2">
      <c r="A995" s="6"/>
      <c r="B995" s="6"/>
      <c r="C995" s="6"/>
      <c r="D995" s="6"/>
      <c r="E995" s="6"/>
      <c r="F995" s="6"/>
      <c r="G995" s="53"/>
      <c r="H995" s="53"/>
      <c r="I995" s="6"/>
      <c r="J995" s="6"/>
    </row>
    <row r="996" spans="1:10" x14ac:dyDescent="0.2">
      <c r="A996" s="6"/>
      <c r="B996" s="6"/>
      <c r="C996" s="6"/>
      <c r="D996" s="6"/>
      <c r="E996" s="6"/>
      <c r="F996" s="6"/>
      <c r="G996" s="53"/>
      <c r="H996" s="53"/>
      <c r="I996" s="6"/>
      <c r="J996" s="6"/>
    </row>
    <row r="997" spans="1:10" x14ac:dyDescent="0.2">
      <c r="A997" s="6"/>
      <c r="B997" s="6"/>
      <c r="C997" s="6"/>
      <c r="D997" s="6"/>
      <c r="E997" s="6"/>
      <c r="F997" s="6"/>
      <c r="G997" s="53"/>
      <c r="H997" s="53"/>
      <c r="I997" s="6"/>
      <c r="J997" s="6"/>
    </row>
    <row r="998" spans="1:10" x14ac:dyDescent="0.2">
      <c r="A998" s="6"/>
      <c r="B998" s="6"/>
      <c r="C998" s="6"/>
      <c r="D998" s="6"/>
      <c r="E998" s="6"/>
      <c r="F998" s="6"/>
      <c r="G998" s="53"/>
      <c r="H998" s="53"/>
      <c r="I998" s="6"/>
      <c r="J998" s="6"/>
    </row>
    <row r="999" spans="1:10" x14ac:dyDescent="0.2">
      <c r="A999" s="6"/>
      <c r="B999" s="6"/>
      <c r="C999" s="6"/>
      <c r="D999" s="6"/>
      <c r="E999" s="6"/>
      <c r="F999" s="6"/>
      <c r="G999" s="53"/>
      <c r="H999" s="53"/>
      <c r="I999" s="6"/>
      <c r="J999" s="6"/>
    </row>
    <row r="1000" spans="1:10" x14ac:dyDescent="0.2">
      <c r="A1000" s="6"/>
      <c r="B1000" s="6"/>
      <c r="C1000" s="6"/>
      <c r="D1000" s="6"/>
      <c r="E1000" s="6"/>
      <c r="F1000" s="6"/>
      <c r="G1000" s="53"/>
      <c r="H1000" s="53"/>
      <c r="I1000" s="6"/>
      <c r="J1000" s="6"/>
    </row>
    <row r="1001" spans="1:10" x14ac:dyDescent="0.2">
      <c r="A1001" s="6"/>
      <c r="B1001" s="6"/>
      <c r="C1001" s="6"/>
      <c r="D1001" s="6"/>
      <c r="E1001" s="6"/>
      <c r="F1001" s="6"/>
      <c r="G1001" s="53"/>
      <c r="H1001" s="53"/>
      <c r="I1001" s="6"/>
      <c r="J1001" s="6"/>
    </row>
    <row r="1002" spans="1:10" x14ac:dyDescent="0.2">
      <c r="A1002" s="6"/>
      <c r="B1002" s="6"/>
      <c r="C1002" s="6"/>
      <c r="D1002" s="6"/>
      <c r="E1002" s="6"/>
      <c r="F1002" s="6"/>
      <c r="G1002" s="53"/>
      <c r="H1002" s="53"/>
      <c r="I1002" s="6"/>
      <c r="J1002" s="6"/>
    </row>
    <row r="1003" spans="1:10" x14ac:dyDescent="0.2">
      <c r="A1003" s="6"/>
      <c r="B1003" s="6"/>
      <c r="C1003" s="6"/>
      <c r="D1003" s="6"/>
      <c r="E1003" s="6"/>
      <c r="F1003" s="6"/>
      <c r="G1003" s="53"/>
      <c r="H1003" s="53"/>
      <c r="I1003" s="6"/>
      <c r="J1003" s="6"/>
    </row>
    <row r="1004" spans="1:10" x14ac:dyDescent="0.2">
      <c r="A1004" s="6"/>
      <c r="B1004" s="6"/>
      <c r="C1004" s="6"/>
      <c r="D1004" s="6"/>
      <c r="E1004" s="6"/>
      <c r="F1004" s="6"/>
      <c r="G1004" s="53"/>
      <c r="H1004" s="53"/>
      <c r="I1004" s="6"/>
      <c r="J1004" s="6"/>
    </row>
    <row r="1005" spans="1:10" x14ac:dyDescent="0.2">
      <c r="A1005" s="6"/>
      <c r="B1005" s="6"/>
      <c r="C1005" s="6"/>
      <c r="D1005" s="6"/>
      <c r="E1005" s="6"/>
      <c r="F1005" s="6"/>
      <c r="G1005" s="53"/>
      <c r="H1005" s="53"/>
      <c r="I1005" s="6"/>
      <c r="J1005" s="6"/>
    </row>
    <row r="1006" spans="1:10" x14ac:dyDescent="0.2">
      <c r="A1006" s="6"/>
      <c r="B1006" s="6"/>
      <c r="C1006" s="6"/>
      <c r="D1006" s="6"/>
      <c r="E1006" s="6"/>
      <c r="F1006" s="6"/>
      <c r="G1006" s="53"/>
      <c r="H1006" s="53"/>
      <c r="I1006" s="6"/>
      <c r="J1006" s="6"/>
    </row>
    <row r="1007" spans="1:10" x14ac:dyDescent="0.2">
      <c r="A1007" s="6"/>
      <c r="B1007" s="6"/>
      <c r="C1007" s="6"/>
      <c r="D1007" s="6"/>
      <c r="E1007" s="6"/>
      <c r="F1007" s="6"/>
      <c r="G1007" s="53"/>
      <c r="H1007" s="53"/>
      <c r="I1007" s="6"/>
      <c r="J1007" s="6"/>
    </row>
    <row r="1008" spans="1:10" x14ac:dyDescent="0.2">
      <c r="A1008" s="6"/>
      <c r="B1008" s="6"/>
      <c r="C1008" s="6"/>
      <c r="D1008" s="6"/>
      <c r="E1008" s="6"/>
      <c r="F1008" s="6"/>
      <c r="G1008" s="53"/>
      <c r="H1008" s="53"/>
      <c r="I1008" s="6"/>
      <c r="J1008" s="6"/>
    </row>
    <row r="1009" spans="1:10" x14ac:dyDescent="0.2">
      <c r="A1009" s="6"/>
      <c r="B1009" s="6"/>
      <c r="C1009" s="6"/>
      <c r="D1009" s="6"/>
      <c r="E1009" s="6"/>
      <c r="F1009" s="6"/>
      <c r="G1009" s="53"/>
      <c r="H1009" s="53"/>
      <c r="I1009" s="6"/>
      <c r="J1009" s="6"/>
    </row>
    <row r="1010" spans="1:10" x14ac:dyDescent="0.2">
      <c r="A1010" s="6"/>
      <c r="B1010" s="6"/>
      <c r="C1010" s="6"/>
      <c r="D1010" s="6"/>
      <c r="E1010" s="6"/>
      <c r="F1010" s="6"/>
      <c r="G1010" s="53"/>
      <c r="H1010" s="53"/>
      <c r="I1010" s="6"/>
      <c r="J1010" s="6"/>
    </row>
    <row r="1011" spans="1:10" x14ac:dyDescent="0.2">
      <c r="A1011" s="6"/>
      <c r="B1011" s="6"/>
      <c r="C1011" s="6"/>
      <c r="D1011" s="6"/>
      <c r="E1011" s="6"/>
      <c r="F1011" s="6"/>
      <c r="G1011" s="53"/>
      <c r="H1011" s="53"/>
      <c r="I1011" s="6"/>
      <c r="J1011" s="6"/>
    </row>
    <row r="1012" spans="1:10" x14ac:dyDescent="0.2">
      <c r="A1012" s="6"/>
      <c r="B1012" s="6"/>
      <c r="C1012" s="6"/>
      <c r="D1012" s="6"/>
      <c r="E1012" s="6"/>
      <c r="F1012" s="6"/>
      <c r="G1012" s="53"/>
      <c r="H1012" s="53"/>
      <c r="I1012" s="6"/>
      <c r="J1012" s="6"/>
    </row>
    <row r="1013" spans="1:10" x14ac:dyDescent="0.2">
      <c r="A1013" s="6"/>
      <c r="B1013" s="6"/>
      <c r="C1013" s="6"/>
      <c r="D1013" s="6"/>
      <c r="E1013" s="6"/>
      <c r="F1013" s="6"/>
      <c r="G1013" s="53"/>
      <c r="H1013" s="53"/>
      <c r="I1013" s="6"/>
      <c r="J1013" s="6"/>
    </row>
    <row r="1014" spans="1:10" x14ac:dyDescent="0.2">
      <c r="A1014" s="6"/>
      <c r="B1014" s="6"/>
      <c r="C1014" s="6"/>
      <c r="D1014" s="6"/>
      <c r="E1014" s="6"/>
      <c r="F1014" s="6"/>
      <c r="G1014" s="53"/>
      <c r="H1014" s="53"/>
      <c r="I1014" s="6"/>
      <c r="J1014" s="6"/>
    </row>
    <row r="1015" spans="1:10" x14ac:dyDescent="0.2">
      <c r="A1015" s="6"/>
      <c r="B1015" s="6"/>
      <c r="C1015" s="6"/>
      <c r="D1015" s="6"/>
      <c r="E1015" s="6"/>
      <c r="F1015" s="6"/>
      <c r="G1015" s="53"/>
      <c r="H1015" s="53"/>
      <c r="I1015" s="6"/>
      <c r="J1015" s="6"/>
    </row>
    <row r="1016" spans="1:10" x14ac:dyDescent="0.2">
      <c r="A1016" s="6"/>
      <c r="B1016" s="6"/>
      <c r="C1016" s="6"/>
      <c r="D1016" s="6"/>
      <c r="E1016" s="6"/>
      <c r="F1016" s="6"/>
      <c r="G1016" s="53"/>
      <c r="H1016" s="53"/>
      <c r="I1016" s="6"/>
      <c r="J1016" s="6"/>
    </row>
    <row r="1017" spans="1:10" x14ac:dyDescent="0.2">
      <c r="A1017" s="6"/>
      <c r="B1017" s="6"/>
      <c r="C1017" s="6"/>
      <c r="D1017" s="6"/>
      <c r="E1017" s="6"/>
      <c r="F1017" s="6"/>
      <c r="G1017" s="53"/>
      <c r="H1017" s="53"/>
      <c r="I1017" s="6"/>
      <c r="J1017" s="6"/>
    </row>
    <row r="1018" spans="1:10" x14ac:dyDescent="0.2">
      <c r="A1018" s="6"/>
      <c r="B1018" s="6"/>
      <c r="C1018" s="6"/>
      <c r="D1018" s="6"/>
      <c r="E1018" s="6"/>
      <c r="F1018" s="6"/>
      <c r="G1018" s="53"/>
      <c r="H1018" s="53"/>
      <c r="I1018" s="6"/>
      <c r="J1018" s="6"/>
    </row>
    <row r="1019" spans="1:10" x14ac:dyDescent="0.2">
      <c r="A1019" s="6"/>
      <c r="B1019" s="6"/>
      <c r="C1019" s="6"/>
      <c r="D1019" s="6"/>
      <c r="E1019" s="6"/>
      <c r="F1019" s="6"/>
      <c r="G1019" s="53"/>
      <c r="H1019" s="53"/>
      <c r="I1019" s="6"/>
      <c r="J1019" s="6"/>
    </row>
    <row r="1020" spans="1:10" x14ac:dyDescent="0.2">
      <c r="A1020" s="6"/>
      <c r="B1020" s="6"/>
      <c r="C1020" s="6"/>
      <c r="D1020" s="6"/>
      <c r="E1020" s="6"/>
      <c r="F1020" s="6"/>
      <c r="G1020" s="53"/>
      <c r="H1020" s="53"/>
      <c r="I1020" s="6"/>
      <c r="J1020" s="6"/>
    </row>
    <row r="1021" spans="1:10" x14ac:dyDescent="0.2">
      <c r="A1021" s="6"/>
      <c r="B1021" s="6"/>
      <c r="C1021" s="6"/>
      <c r="D1021" s="6"/>
      <c r="E1021" s="6"/>
      <c r="F1021" s="6"/>
      <c r="G1021" s="53"/>
      <c r="H1021" s="53"/>
      <c r="I1021" s="6"/>
      <c r="J1021" s="6"/>
    </row>
    <row r="1022" spans="1:10" x14ac:dyDescent="0.2">
      <c r="A1022" s="6"/>
      <c r="B1022" s="6"/>
      <c r="C1022" s="6"/>
      <c r="D1022" s="6"/>
      <c r="E1022" s="6"/>
      <c r="F1022" s="6"/>
      <c r="G1022" s="53"/>
      <c r="H1022" s="53"/>
      <c r="I1022" s="6"/>
      <c r="J1022" s="6"/>
    </row>
    <row r="1023" spans="1:10" x14ac:dyDescent="0.2">
      <c r="A1023" s="6"/>
      <c r="B1023" s="6"/>
      <c r="C1023" s="6"/>
      <c r="D1023" s="6"/>
      <c r="E1023" s="6"/>
      <c r="F1023" s="6"/>
      <c r="G1023" s="53"/>
      <c r="H1023" s="53"/>
      <c r="I1023" s="6"/>
      <c r="J1023" s="6"/>
    </row>
    <row r="1024" spans="1:10" x14ac:dyDescent="0.2">
      <c r="A1024" s="6"/>
      <c r="B1024" s="6"/>
      <c r="C1024" s="6"/>
      <c r="D1024" s="6"/>
      <c r="E1024" s="6"/>
      <c r="F1024" s="6"/>
      <c r="G1024" s="53"/>
      <c r="H1024" s="53"/>
      <c r="I1024" s="6"/>
      <c r="J1024" s="6"/>
    </row>
    <row r="1025" spans="1:10" x14ac:dyDescent="0.2">
      <c r="A1025" s="6"/>
      <c r="B1025" s="6"/>
      <c r="C1025" s="6"/>
      <c r="D1025" s="6"/>
      <c r="E1025" s="6"/>
      <c r="F1025" s="6"/>
      <c r="G1025" s="53"/>
      <c r="H1025" s="53"/>
      <c r="I1025" s="6"/>
      <c r="J1025" s="6"/>
    </row>
    <row r="1026" spans="1:10" x14ac:dyDescent="0.2">
      <c r="A1026" s="6"/>
      <c r="B1026" s="6"/>
      <c r="C1026" s="6"/>
      <c r="D1026" s="6"/>
      <c r="E1026" s="6"/>
      <c r="F1026" s="6"/>
      <c r="G1026" s="53"/>
      <c r="H1026" s="53"/>
      <c r="I1026" s="6"/>
      <c r="J1026" s="6"/>
    </row>
    <row r="1027" spans="1:10" x14ac:dyDescent="0.2">
      <c r="A1027" s="6"/>
      <c r="B1027" s="6"/>
      <c r="C1027" s="6"/>
      <c r="D1027" s="6"/>
      <c r="E1027" s="6"/>
      <c r="F1027" s="6"/>
      <c r="G1027" s="53"/>
      <c r="H1027" s="53"/>
      <c r="I1027" s="6"/>
      <c r="J1027" s="6"/>
    </row>
    <row r="1028" spans="1:10" x14ac:dyDescent="0.2">
      <c r="A1028" s="6"/>
      <c r="B1028" s="6"/>
      <c r="C1028" s="6"/>
      <c r="D1028" s="6"/>
      <c r="E1028" s="6"/>
      <c r="F1028" s="6"/>
      <c r="G1028" s="53"/>
      <c r="H1028" s="53"/>
      <c r="I1028" s="6"/>
      <c r="J1028" s="6"/>
    </row>
    <row r="1029" spans="1:10" x14ac:dyDescent="0.2">
      <c r="A1029" s="6"/>
      <c r="B1029" s="6"/>
      <c r="C1029" s="6"/>
      <c r="D1029" s="6"/>
      <c r="E1029" s="6"/>
      <c r="F1029" s="6"/>
      <c r="G1029" s="53"/>
      <c r="H1029" s="53"/>
      <c r="I1029" s="6"/>
      <c r="J1029" s="6"/>
    </row>
    <row r="1030" spans="1:10" x14ac:dyDescent="0.2">
      <c r="A1030" s="6"/>
      <c r="B1030" s="6"/>
      <c r="C1030" s="6"/>
      <c r="D1030" s="6"/>
      <c r="E1030" s="6"/>
      <c r="F1030" s="6"/>
      <c r="G1030" s="53"/>
      <c r="H1030" s="53"/>
      <c r="I1030" s="6"/>
      <c r="J1030" s="6"/>
    </row>
    <row r="1031" spans="1:10" x14ac:dyDescent="0.2">
      <c r="A1031" s="6"/>
      <c r="B1031" s="6"/>
      <c r="C1031" s="6"/>
      <c r="D1031" s="6"/>
      <c r="E1031" s="6"/>
      <c r="F1031" s="6"/>
      <c r="G1031" s="53"/>
      <c r="H1031" s="53"/>
      <c r="I1031" s="6"/>
      <c r="J1031" s="6"/>
    </row>
    <row r="1032" spans="1:10" x14ac:dyDescent="0.2">
      <c r="A1032" s="6"/>
      <c r="B1032" s="6"/>
      <c r="C1032" s="6"/>
      <c r="D1032" s="6"/>
      <c r="E1032" s="6"/>
      <c r="F1032" s="6"/>
      <c r="G1032" s="53"/>
      <c r="H1032" s="53"/>
      <c r="I1032" s="6"/>
      <c r="J1032" s="6"/>
    </row>
    <row r="1033" spans="1:10" x14ac:dyDescent="0.2">
      <c r="A1033" s="6"/>
      <c r="B1033" s="6"/>
      <c r="C1033" s="6"/>
      <c r="D1033" s="6"/>
      <c r="E1033" s="6"/>
      <c r="F1033" s="6"/>
      <c r="G1033" s="53"/>
      <c r="H1033" s="53"/>
      <c r="I1033" s="6"/>
      <c r="J1033" s="6"/>
    </row>
    <row r="1034" spans="1:10" x14ac:dyDescent="0.2">
      <c r="A1034" s="6"/>
      <c r="B1034" s="6"/>
      <c r="C1034" s="6"/>
      <c r="D1034" s="6"/>
      <c r="E1034" s="6"/>
      <c r="F1034" s="6"/>
      <c r="G1034" s="53"/>
      <c r="H1034" s="53"/>
      <c r="I1034" s="6"/>
      <c r="J1034" s="6"/>
    </row>
    <row r="1035" spans="1:10" x14ac:dyDescent="0.2">
      <c r="A1035" s="6"/>
      <c r="B1035" s="6"/>
      <c r="C1035" s="6"/>
      <c r="D1035" s="6"/>
      <c r="E1035" s="6"/>
      <c r="F1035" s="6"/>
      <c r="G1035" s="53"/>
      <c r="H1035" s="53"/>
      <c r="I1035" s="6"/>
      <c r="J1035" s="6"/>
    </row>
    <row r="1036" spans="1:10" x14ac:dyDescent="0.2">
      <c r="A1036" s="6"/>
      <c r="B1036" s="6"/>
      <c r="C1036" s="6"/>
      <c r="D1036" s="6"/>
      <c r="E1036" s="6"/>
      <c r="F1036" s="6"/>
      <c r="G1036" s="53"/>
      <c r="H1036" s="53"/>
      <c r="I1036" s="6"/>
      <c r="J1036" s="6"/>
    </row>
    <row r="1037" spans="1:10" x14ac:dyDescent="0.2">
      <c r="A1037" s="6"/>
      <c r="B1037" s="6"/>
      <c r="C1037" s="6"/>
      <c r="D1037" s="6"/>
      <c r="E1037" s="6"/>
      <c r="F1037" s="6"/>
      <c r="G1037" s="53"/>
      <c r="H1037" s="53"/>
      <c r="I1037" s="6"/>
      <c r="J1037" s="6"/>
    </row>
    <row r="1038" spans="1:10" x14ac:dyDescent="0.2">
      <c r="A1038" s="6"/>
      <c r="B1038" s="6"/>
      <c r="C1038" s="6"/>
      <c r="D1038" s="6"/>
      <c r="E1038" s="6"/>
      <c r="F1038" s="6"/>
      <c r="G1038" s="53"/>
      <c r="H1038" s="53"/>
      <c r="I1038" s="6"/>
      <c r="J1038" s="6"/>
    </row>
    <row r="1039" spans="1:10" x14ac:dyDescent="0.2">
      <c r="A1039" s="6"/>
      <c r="B1039" s="6"/>
      <c r="C1039" s="6"/>
      <c r="D1039" s="6"/>
      <c r="E1039" s="6"/>
      <c r="F1039" s="6"/>
      <c r="G1039" s="53"/>
      <c r="H1039" s="53"/>
      <c r="I1039" s="6"/>
      <c r="J1039" s="6"/>
    </row>
    <row r="1040" spans="1:10" x14ac:dyDescent="0.2">
      <c r="A1040" s="6"/>
      <c r="B1040" s="6"/>
      <c r="C1040" s="6"/>
      <c r="D1040" s="6"/>
      <c r="E1040" s="6"/>
      <c r="F1040" s="6"/>
      <c r="G1040" s="53"/>
      <c r="H1040" s="53"/>
      <c r="I1040" s="6"/>
      <c r="J1040" s="6"/>
    </row>
    <row r="1041" spans="1:10" x14ac:dyDescent="0.2">
      <c r="A1041" s="6"/>
      <c r="B1041" s="6"/>
      <c r="C1041" s="6"/>
      <c r="D1041" s="6"/>
      <c r="E1041" s="6"/>
      <c r="F1041" s="6"/>
      <c r="G1041" s="53"/>
      <c r="H1041" s="53"/>
      <c r="I1041" s="6"/>
      <c r="J1041" s="6"/>
    </row>
    <row r="1042" spans="1:10" x14ac:dyDescent="0.2">
      <c r="A1042" s="6"/>
      <c r="B1042" s="6"/>
      <c r="C1042" s="6"/>
      <c r="D1042" s="6"/>
      <c r="E1042" s="6"/>
      <c r="F1042" s="6"/>
      <c r="G1042" s="53"/>
      <c r="H1042" s="53"/>
      <c r="I1042" s="6"/>
      <c r="J1042" s="6"/>
    </row>
    <row r="1043" spans="1:10" x14ac:dyDescent="0.2">
      <c r="A1043" s="6"/>
      <c r="B1043" s="6"/>
      <c r="C1043" s="6"/>
      <c r="D1043" s="6"/>
      <c r="E1043" s="6"/>
      <c r="F1043" s="6"/>
      <c r="G1043" s="53"/>
      <c r="H1043" s="53"/>
      <c r="I1043" s="6"/>
      <c r="J1043" s="6"/>
    </row>
    <row r="1044" spans="1:10" x14ac:dyDescent="0.2">
      <c r="A1044" s="6"/>
      <c r="B1044" s="6"/>
      <c r="C1044" s="6"/>
      <c r="D1044" s="6"/>
      <c r="E1044" s="6"/>
      <c r="F1044" s="6"/>
      <c r="G1044" s="53"/>
      <c r="H1044" s="53"/>
      <c r="I1044" s="6"/>
      <c r="J1044" s="6"/>
    </row>
    <row r="1045" spans="1:10" x14ac:dyDescent="0.2">
      <c r="A1045" s="6"/>
      <c r="B1045" s="6"/>
      <c r="C1045" s="6"/>
      <c r="D1045" s="6"/>
      <c r="E1045" s="6"/>
      <c r="F1045" s="6"/>
      <c r="G1045" s="53"/>
      <c r="H1045" s="53"/>
      <c r="I1045" s="6"/>
      <c r="J1045" s="6"/>
    </row>
    <row r="1046" spans="1:10" x14ac:dyDescent="0.2">
      <c r="A1046" s="6"/>
      <c r="B1046" s="6"/>
      <c r="C1046" s="6"/>
      <c r="D1046" s="6"/>
      <c r="E1046" s="6"/>
      <c r="F1046" s="6"/>
      <c r="G1046" s="53"/>
      <c r="H1046" s="53"/>
      <c r="I1046" s="6"/>
      <c r="J1046" s="6"/>
    </row>
    <row r="1047" spans="1:10" x14ac:dyDescent="0.2">
      <c r="A1047" s="6"/>
      <c r="B1047" s="6"/>
      <c r="C1047" s="6"/>
      <c r="D1047" s="6"/>
      <c r="E1047" s="6"/>
      <c r="F1047" s="6"/>
      <c r="G1047" s="53"/>
      <c r="H1047" s="53"/>
      <c r="I1047" s="6"/>
      <c r="J1047" s="6"/>
    </row>
    <row r="1048" spans="1:10" x14ac:dyDescent="0.2">
      <c r="A1048" s="6"/>
      <c r="B1048" s="6"/>
      <c r="C1048" s="6"/>
      <c r="D1048" s="6"/>
      <c r="E1048" s="6"/>
      <c r="F1048" s="6"/>
      <c r="G1048" s="53"/>
      <c r="H1048" s="53"/>
      <c r="I1048" s="6"/>
      <c r="J1048" s="6"/>
    </row>
    <row r="1049" spans="1:10" x14ac:dyDescent="0.2">
      <c r="A1049" s="6"/>
      <c r="B1049" s="6"/>
      <c r="C1049" s="6"/>
      <c r="D1049" s="6"/>
      <c r="E1049" s="6"/>
      <c r="F1049" s="6"/>
      <c r="G1049" s="53"/>
      <c r="H1049" s="53"/>
      <c r="I1049" s="6"/>
      <c r="J1049" s="6"/>
    </row>
    <row r="1050" spans="1:10" x14ac:dyDescent="0.2">
      <c r="A1050" s="6"/>
      <c r="B1050" s="6"/>
      <c r="C1050" s="6"/>
      <c r="D1050" s="6"/>
      <c r="E1050" s="6"/>
      <c r="F1050" s="6"/>
      <c r="G1050" s="53"/>
      <c r="H1050" s="53"/>
      <c r="I1050" s="6"/>
      <c r="J1050" s="6"/>
    </row>
    <row r="1051" spans="1:10" x14ac:dyDescent="0.2">
      <c r="A1051" s="6"/>
      <c r="B1051" s="6"/>
      <c r="C1051" s="6"/>
      <c r="D1051" s="6"/>
      <c r="E1051" s="6"/>
      <c r="F1051" s="6"/>
      <c r="G1051" s="53"/>
      <c r="H1051" s="53"/>
      <c r="I1051" s="6"/>
      <c r="J1051" s="6"/>
    </row>
    <row r="1052" spans="1:10" x14ac:dyDescent="0.2">
      <c r="A1052" s="6"/>
      <c r="B1052" s="6"/>
      <c r="C1052" s="6"/>
      <c r="D1052" s="6"/>
      <c r="E1052" s="6"/>
      <c r="F1052" s="6"/>
      <c r="G1052" s="53"/>
      <c r="H1052" s="53"/>
      <c r="I1052" s="6"/>
      <c r="J1052" s="6"/>
    </row>
    <row r="1053" spans="1:10" x14ac:dyDescent="0.2">
      <c r="A1053" s="6"/>
      <c r="B1053" s="6"/>
      <c r="C1053" s="6"/>
      <c r="D1053" s="6"/>
      <c r="E1053" s="6"/>
      <c r="F1053" s="6"/>
      <c r="G1053" s="53"/>
      <c r="H1053" s="53"/>
      <c r="I1053" s="6"/>
      <c r="J1053" s="6"/>
    </row>
    <row r="1054" spans="1:10" x14ac:dyDescent="0.2">
      <c r="A1054" s="6"/>
      <c r="B1054" s="6"/>
      <c r="C1054" s="6"/>
      <c r="D1054" s="6"/>
      <c r="E1054" s="6"/>
      <c r="F1054" s="6"/>
      <c r="G1054" s="53"/>
      <c r="H1054" s="53"/>
      <c r="I1054" s="6"/>
      <c r="J1054" s="6"/>
    </row>
    <row r="1055" spans="1:10" x14ac:dyDescent="0.2">
      <c r="A1055" s="6"/>
      <c r="B1055" s="6"/>
      <c r="C1055" s="6"/>
      <c r="D1055" s="6"/>
      <c r="E1055" s="6"/>
      <c r="F1055" s="6"/>
      <c r="G1055" s="53"/>
      <c r="H1055" s="53"/>
      <c r="I1055" s="6"/>
      <c r="J1055" s="6"/>
    </row>
    <row r="1056" spans="1:10" x14ac:dyDescent="0.2">
      <c r="A1056" s="6"/>
      <c r="B1056" s="6"/>
      <c r="C1056" s="6"/>
      <c r="D1056" s="6"/>
      <c r="E1056" s="6"/>
      <c r="F1056" s="6"/>
      <c r="G1056" s="53"/>
      <c r="H1056" s="53"/>
      <c r="I1056" s="6"/>
      <c r="J1056" s="6"/>
    </row>
    <row r="1057" spans="1:10" x14ac:dyDescent="0.2">
      <c r="A1057" s="6"/>
      <c r="B1057" s="6"/>
      <c r="C1057" s="6"/>
      <c r="D1057" s="6"/>
      <c r="E1057" s="6"/>
      <c r="F1057" s="6"/>
      <c r="G1057" s="53"/>
      <c r="H1057" s="53"/>
      <c r="I1057" s="6"/>
      <c r="J1057" s="6"/>
    </row>
    <row r="1058" spans="1:10" x14ac:dyDescent="0.2">
      <c r="A1058" s="6"/>
      <c r="B1058" s="6"/>
      <c r="C1058" s="6"/>
      <c r="D1058" s="6"/>
      <c r="E1058" s="6"/>
      <c r="F1058" s="6"/>
      <c r="G1058" s="53"/>
      <c r="H1058" s="53"/>
      <c r="I1058" s="6"/>
      <c r="J1058" s="6"/>
    </row>
    <row r="1059" spans="1:10" x14ac:dyDescent="0.2">
      <c r="A1059" s="6"/>
      <c r="B1059" s="6"/>
      <c r="C1059" s="6"/>
      <c r="D1059" s="6"/>
      <c r="E1059" s="6"/>
      <c r="F1059" s="6"/>
      <c r="G1059" s="53"/>
      <c r="H1059" s="53"/>
      <c r="I1059" s="6"/>
      <c r="J1059" s="6"/>
    </row>
    <row r="1060" spans="1:10" x14ac:dyDescent="0.2">
      <c r="A1060" s="6"/>
      <c r="B1060" s="6"/>
      <c r="C1060" s="6"/>
      <c r="D1060" s="6"/>
      <c r="E1060" s="6"/>
      <c r="F1060" s="6"/>
      <c r="G1060" s="53"/>
      <c r="H1060" s="53"/>
      <c r="I1060" s="6"/>
      <c r="J1060" s="6"/>
    </row>
    <row r="1061" spans="1:10" x14ac:dyDescent="0.2">
      <c r="A1061" s="6"/>
      <c r="B1061" s="6"/>
      <c r="C1061" s="6"/>
      <c r="D1061" s="6"/>
      <c r="E1061" s="6"/>
      <c r="F1061" s="6"/>
      <c r="G1061" s="53"/>
      <c r="H1061" s="53"/>
      <c r="I1061" s="6"/>
      <c r="J1061" s="6"/>
    </row>
    <row r="1062" spans="1:10" x14ac:dyDescent="0.2">
      <c r="A1062" s="6"/>
      <c r="B1062" s="6"/>
      <c r="C1062" s="6"/>
      <c r="D1062" s="6"/>
      <c r="E1062" s="6"/>
      <c r="F1062" s="6"/>
      <c r="G1062" s="53"/>
      <c r="H1062" s="53"/>
      <c r="I1062" s="6"/>
      <c r="J1062" s="6"/>
    </row>
    <row r="1063" spans="1:10" x14ac:dyDescent="0.2">
      <c r="A1063" s="6"/>
      <c r="B1063" s="6"/>
      <c r="C1063" s="6"/>
      <c r="D1063" s="6"/>
      <c r="E1063" s="6"/>
      <c r="F1063" s="6"/>
      <c r="G1063" s="53"/>
      <c r="H1063" s="53"/>
      <c r="I1063" s="6"/>
      <c r="J1063" s="6"/>
    </row>
    <row r="1064" spans="1:10" x14ac:dyDescent="0.2">
      <c r="A1064" s="6"/>
      <c r="B1064" s="6"/>
      <c r="C1064" s="6"/>
      <c r="D1064" s="6"/>
      <c r="E1064" s="6"/>
      <c r="F1064" s="6"/>
      <c r="G1064" s="53"/>
      <c r="H1064" s="53"/>
      <c r="I1064" s="6"/>
      <c r="J1064" s="6"/>
    </row>
    <row r="1065" spans="1:10" x14ac:dyDescent="0.2">
      <c r="A1065" s="6"/>
      <c r="B1065" s="6"/>
      <c r="C1065" s="6"/>
      <c r="D1065" s="6"/>
      <c r="E1065" s="6"/>
      <c r="F1065" s="6"/>
      <c r="G1065" s="53"/>
      <c r="H1065" s="53"/>
      <c r="I1065" s="6"/>
      <c r="J1065" s="6"/>
    </row>
    <row r="1066" spans="1:10" x14ac:dyDescent="0.2">
      <c r="A1066" s="6"/>
      <c r="B1066" s="6"/>
      <c r="C1066" s="6"/>
      <c r="D1066" s="6"/>
      <c r="E1066" s="6"/>
      <c r="F1066" s="6"/>
      <c r="G1066" s="53"/>
      <c r="H1066" s="53"/>
      <c r="I1066" s="6"/>
      <c r="J1066" s="6"/>
    </row>
    <row r="1067" spans="1:10" x14ac:dyDescent="0.2">
      <c r="A1067" s="6"/>
      <c r="B1067" s="6"/>
      <c r="C1067" s="6"/>
      <c r="D1067" s="6"/>
      <c r="E1067" s="6"/>
      <c r="F1067" s="6"/>
      <c r="G1067" s="53"/>
      <c r="H1067" s="53"/>
      <c r="I1067" s="6"/>
      <c r="J1067" s="6"/>
    </row>
    <row r="1068" spans="1:10" x14ac:dyDescent="0.2">
      <c r="A1068" s="6"/>
      <c r="B1068" s="6"/>
      <c r="C1068" s="6"/>
      <c r="D1068" s="6"/>
      <c r="E1068" s="6"/>
      <c r="F1068" s="6"/>
      <c r="G1068" s="53"/>
      <c r="H1068" s="53"/>
      <c r="I1068" s="6"/>
      <c r="J1068" s="6"/>
    </row>
    <row r="1069" spans="1:10" x14ac:dyDescent="0.2">
      <c r="A1069" s="6"/>
      <c r="B1069" s="6"/>
      <c r="C1069" s="6"/>
      <c r="D1069" s="6"/>
      <c r="E1069" s="6"/>
      <c r="F1069" s="6"/>
      <c r="G1069" s="53"/>
      <c r="H1069" s="53"/>
      <c r="I1069" s="6"/>
      <c r="J1069" s="6"/>
    </row>
    <row r="1070" spans="1:10" x14ac:dyDescent="0.2">
      <c r="A1070" s="6"/>
      <c r="B1070" s="6"/>
      <c r="C1070" s="6"/>
      <c r="D1070" s="6"/>
      <c r="E1070" s="6"/>
      <c r="F1070" s="6"/>
      <c r="G1070" s="53"/>
      <c r="H1070" s="53"/>
      <c r="I1070" s="6"/>
      <c r="J1070" s="6"/>
    </row>
    <row r="1071" spans="1:10" x14ac:dyDescent="0.2">
      <c r="A1071" s="6"/>
      <c r="B1071" s="6"/>
      <c r="C1071" s="6"/>
      <c r="D1071" s="6"/>
      <c r="E1071" s="6"/>
      <c r="F1071" s="6"/>
      <c r="G1071" s="53"/>
      <c r="H1071" s="53"/>
      <c r="I1071" s="6"/>
      <c r="J1071" s="6"/>
    </row>
    <row r="1072" spans="1:10" x14ac:dyDescent="0.2">
      <c r="A1072" s="6"/>
      <c r="B1072" s="6"/>
      <c r="C1072" s="6"/>
      <c r="D1072" s="6"/>
      <c r="E1072" s="6"/>
      <c r="F1072" s="6"/>
      <c r="G1072" s="53"/>
      <c r="H1072" s="53"/>
      <c r="I1072" s="6"/>
      <c r="J1072" s="6"/>
    </row>
    <row r="1073" spans="1:10" x14ac:dyDescent="0.2">
      <c r="A1073" s="6"/>
      <c r="B1073" s="6"/>
      <c r="C1073" s="6"/>
      <c r="D1073" s="6"/>
      <c r="E1073" s="6"/>
      <c r="F1073" s="6"/>
      <c r="G1073" s="53"/>
      <c r="H1073" s="53"/>
      <c r="I1073" s="6"/>
      <c r="J1073" s="6"/>
    </row>
    <row r="1074" spans="1:10" x14ac:dyDescent="0.2">
      <c r="A1074" s="6"/>
      <c r="B1074" s="6"/>
      <c r="C1074" s="6"/>
      <c r="D1074" s="6"/>
      <c r="E1074" s="6"/>
      <c r="F1074" s="6"/>
      <c r="G1074" s="53"/>
      <c r="H1074" s="53"/>
      <c r="I1074" s="6"/>
      <c r="J1074" s="6"/>
    </row>
    <row r="1075" spans="1:10" x14ac:dyDescent="0.2">
      <c r="A1075" s="6"/>
      <c r="B1075" s="6"/>
      <c r="C1075" s="6"/>
      <c r="D1075" s="6"/>
      <c r="E1075" s="6"/>
      <c r="F1075" s="6"/>
      <c r="G1075" s="53"/>
      <c r="H1075" s="53"/>
      <c r="I1075" s="6"/>
      <c r="J1075" s="6"/>
    </row>
    <row r="1076" spans="1:10" x14ac:dyDescent="0.2">
      <c r="A1076" s="6"/>
      <c r="B1076" s="6"/>
      <c r="C1076" s="6"/>
      <c r="D1076" s="6"/>
      <c r="E1076" s="6"/>
      <c r="F1076" s="6"/>
      <c r="G1076" s="53"/>
      <c r="H1076" s="53"/>
      <c r="I1076" s="6"/>
      <c r="J1076" s="6"/>
    </row>
    <row r="1077" spans="1:10" x14ac:dyDescent="0.2">
      <c r="A1077" s="6"/>
      <c r="B1077" s="6"/>
      <c r="C1077" s="6"/>
      <c r="D1077" s="6"/>
      <c r="E1077" s="6"/>
      <c r="F1077" s="6"/>
      <c r="G1077" s="53"/>
      <c r="H1077" s="53"/>
      <c r="I1077" s="6"/>
      <c r="J1077" s="6"/>
    </row>
    <row r="1078" spans="1:10" x14ac:dyDescent="0.2">
      <c r="A1078" s="6"/>
      <c r="B1078" s="6"/>
      <c r="C1078" s="6"/>
      <c r="D1078" s="6"/>
      <c r="E1078" s="6"/>
      <c r="F1078" s="6"/>
      <c r="G1078" s="53"/>
      <c r="H1078" s="53"/>
      <c r="I1078" s="6"/>
      <c r="J1078" s="6"/>
    </row>
    <row r="1079" spans="1:10" x14ac:dyDescent="0.2">
      <c r="A1079" s="6"/>
      <c r="B1079" s="6"/>
      <c r="C1079" s="6"/>
      <c r="D1079" s="6"/>
      <c r="E1079" s="6"/>
      <c r="F1079" s="6"/>
      <c r="G1079" s="53"/>
      <c r="H1079" s="53"/>
      <c r="I1079" s="6"/>
      <c r="J1079" s="6"/>
    </row>
    <row r="1080" spans="1:10" x14ac:dyDescent="0.2">
      <c r="A1080" s="6"/>
      <c r="B1080" s="6"/>
      <c r="C1080" s="6"/>
      <c r="D1080" s="6"/>
      <c r="E1080" s="6"/>
      <c r="F1080" s="6"/>
      <c r="G1080" s="53"/>
      <c r="H1080" s="53"/>
      <c r="I1080" s="6"/>
      <c r="J1080" s="6"/>
    </row>
    <row r="1081" spans="1:10" x14ac:dyDescent="0.2">
      <c r="A1081" s="6"/>
      <c r="B1081" s="6"/>
      <c r="C1081" s="6"/>
      <c r="D1081" s="6"/>
      <c r="E1081" s="6"/>
      <c r="F1081" s="6"/>
      <c r="G1081" s="53"/>
      <c r="H1081" s="53"/>
      <c r="I1081" s="6"/>
      <c r="J1081" s="6"/>
    </row>
    <row r="1082" spans="1:10" x14ac:dyDescent="0.2">
      <c r="A1082" s="6"/>
      <c r="B1082" s="6"/>
      <c r="C1082" s="6"/>
      <c r="D1082" s="6"/>
      <c r="E1082" s="6"/>
      <c r="F1082" s="6"/>
      <c r="G1082" s="53"/>
      <c r="H1082" s="53"/>
      <c r="I1082" s="6"/>
      <c r="J1082" s="6"/>
    </row>
    <row r="1083" spans="1:10" x14ac:dyDescent="0.2">
      <c r="A1083" s="6"/>
      <c r="B1083" s="6"/>
      <c r="C1083" s="6"/>
      <c r="D1083" s="6"/>
      <c r="E1083" s="6"/>
      <c r="F1083" s="6"/>
      <c r="G1083" s="53"/>
      <c r="H1083" s="53"/>
      <c r="I1083" s="6"/>
      <c r="J1083" s="6"/>
    </row>
    <row r="1084" spans="1:10" x14ac:dyDescent="0.2">
      <c r="A1084" s="6"/>
      <c r="B1084" s="6"/>
      <c r="C1084" s="6"/>
      <c r="D1084" s="6"/>
      <c r="E1084" s="6"/>
      <c r="F1084" s="6"/>
      <c r="G1084" s="53"/>
      <c r="H1084" s="53"/>
      <c r="I1084" s="6"/>
      <c r="J1084" s="6"/>
    </row>
    <row r="1085" spans="1:10" x14ac:dyDescent="0.2">
      <c r="A1085" s="6"/>
      <c r="B1085" s="6"/>
      <c r="C1085" s="6"/>
      <c r="D1085" s="6"/>
      <c r="E1085" s="6"/>
      <c r="F1085" s="6"/>
      <c r="G1085" s="53"/>
      <c r="H1085" s="53"/>
      <c r="I1085" s="6"/>
      <c r="J1085" s="6"/>
    </row>
    <row r="1086" spans="1:10" x14ac:dyDescent="0.2">
      <c r="A1086" s="6"/>
      <c r="B1086" s="6"/>
      <c r="C1086" s="6"/>
      <c r="D1086" s="6"/>
      <c r="E1086" s="6"/>
      <c r="F1086" s="6"/>
      <c r="G1086" s="53"/>
      <c r="H1086" s="53"/>
      <c r="I1086" s="6"/>
      <c r="J1086" s="6"/>
    </row>
    <row r="1087" spans="1:10" x14ac:dyDescent="0.2">
      <c r="A1087" s="6"/>
      <c r="B1087" s="6"/>
      <c r="C1087" s="6"/>
      <c r="D1087" s="6"/>
      <c r="E1087" s="6"/>
      <c r="F1087" s="6"/>
      <c r="G1087" s="53"/>
      <c r="H1087" s="53"/>
      <c r="I1087" s="6"/>
      <c r="J1087" s="6"/>
    </row>
    <row r="1088" spans="1:10" x14ac:dyDescent="0.2">
      <c r="A1088" s="6"/>
      <c r="B1088" s="6"/>
      <c r="C1088" s="6"/>
      <c r="D1088" s="6"/>
      <c r="E1088" s="6"/>
      <c r="F1088" s="6"/>
      <c r="G1088" s="53"/>
      <c r="H1088" s="53"/>
      <c r="I1088" s="6"/>
      <c r="J1088" s="6"/>
    </row>
    <row r="1089" spans="1:10" x14ac:dyDescent="0.2">
      <c r="A1089" s="6"/>
      <c r="B1089" s="6"/>
      <c r="C1089" s="6"/>
      <c r="D1089" s="6"/>
      <c r="E1089" s="6"/>
      <c r="F1089" s="6"/>
      <c r="G1089" s="53"/>
      <c r="H1089" s="53"/>
      <c r="I1089" s="6"/>
      <c r="J1089" s="6"/>
    </row>
    <row r="1090" spans="1:10" x14ac:dyDescent="0.2">
      <c r="A1090" s="6"/>
      <c r="B1090" s="6"/>
      <c r="C1090" s="6"/>
      <c r="D1090" s="6"/>
      <c r="E1090" s="6"/>
      <c r="F1090" s="6"/>
      <c r="G1090" s="53"/>
      <c r="H1090" s="53"/>
      <c r="I1090" s="6"/>
      <c r="J1090" s="6"/>
    </row>
    <row r="1091" spans="1:10" x14ac:dyDescent="0.2">
      <c r="A1091" s="6"/>
      <c r="B1091" s="6"/>
      <c r="C1091" s="6"/>
      <c r="D1091" s="6"/>
      <c r="E1091" s="6"/>
      <c r="F1091" s="6"/>
      <c r="G1091" s="53"/>
      <c r="H1091" s="53"/>
      <c r="I1091" s="6"/>
      <c r="J1091" s="6"/>
    </row>
    <row r="1092" spans="1:10" x14ac:dyDescent="0.2">
      <c r="A1092" s="6"/>
      <c r="B1092" s="6"/>
      <c r="C1092" s="6"/>
      <c r="D1092" s="6"/>
      <c r="E1092" s="6"/>
      <c r="F1092" s="6"/>
      <c r="G1092" s="53"/>
      <c r="H1092" s="53"/>
      <c r="I1092" s="6"/>
      <c r="J1092" s="6"/>
    </row>
    <row r="1093" spans="1:10" x14ac:dyDescent="0.2">
      <c r="A1093" s="6"/>
      <c r="B1093" s="6"/>
      <c r="C1093" s="6"/>
      <c r="D1093" s="6"/>
      <c r="E1093" s="6"/>
      <c r="F1093" s="6"/>
      <c r="G1093" s="53"/>
      <c r="H1093" s="53"/>
      <c r="I1093" s="6"/>
      <c r="J1093" s="6"/>
    </row>
    <row r="1094" spans="1:10" x14ac:dyDescent="0.2">
      <c r="A1094" s="6"/>
      <c r="B1094" s="6"/>
      <c r="C1094" s="6"/>
      <c r="D1094" s="6"/>
      <c r="E1094" s="6"/>
      <c r="F1094" s="6"/>
      <c r="G1094" s="53"/>
      <c r="H1094" s="53"/>
      <c r="I1094" s="6"/>
      <c r="J1094" s="6"/>
    </row>
    <row r="1095" spans="1:10" x14ac:dyDescent="0.2">
      <c r="A1095" s="6"/>
      <c r="B1095" s="6"/>
      <c r="C1095" s="6"/>
      <c r="D1095" s="6"/>
      <c r="E1095" s="6"/>
      <c r="F1095" s="6"/>
      <c r="G1095" s="53"/>
      <c r="H1095" s="53"/>
      <c r="I1095" s="6"/>
      <c r="J1095" s="6"/>
    </row>
    <row r="1096" spans="1:10" x14ac:dyDescent="0.2">
      <c r="A1096" s="6"/>
      <c r="B1096" s="6"/>
      <c r="C1096" s="6"/>
      <c r="D1096" s="6"/>
      <c r="E1096" s="6"/>
      <c r="F1096" s="6"/>
      <c r="G1096" s="53"/>
      <c r="H1096" s="53"/>
      <c r="I1096" s="6"/>
      <c r="J1096" s="6"/>
    </row>
    <row r="1097" spans="1:10" x14ac:dyDescent="0.2">
      <c r="A1097" s="6"/>
      <c r="B1097" s="6"/>
      <c r="C1097" s="6"/>
      <c r="D1097" s="6"/>
      <c r="E1097" s="6"/>
      <c r="F1097" s="6"/>
      <c r="G1097" s="53"/>
      <c r="H1097" s="53"/>
      <c r="I1097" s="6"/>
      <c r="J1097" s="6"/>
    </row>
    <row r="1098" spans="1:10" x14ac:dyDescent="0.2">
      <c r="A1098" s="6"/>
      <c r="B1098" s="6"/>
      <c r="C1098" s="6"/>
      <c r="D1098" s="6"/>
      <c r="E1098" s="6"/>
      <c r="F1098" s="6"/>
      <c r="G1098" s="53"/>
      <c r="H1098" s="53"/>
      <c r="I1098" s="6"/>
      <c r="J1098" s="6"/>
    </row>
    <row r="1099" spans="1:10" x14ac:dyDescent="0.2">
      <c r="A1099" s="6"/>
      <c r="B1099" s="6"/>
      <c r="C1099" s="6"/>
      <c r="D1099" s="6"/>
      <c r="E1099" s="6"/>
      <c r="F1099" s="6"/>
      <c r="G1099" s="53"/>
      <c r="H1099" s="53"/>
      <c r="I1099" s="6"/>
      <c r="J1099" s="6"/>
    </row>
    <row r="1100" spans="1:10" x14ac:dyDescent="0.2">
      <c r="A1100" s="6"/>
      <c r="B1100" s="6"/>
      <c r="C1100" s="6"/>
      <c r="D1100" s="6"/>
      <c r="E1100" s="6"/>
      <c r="F1100" s="6"/>
      <c r="G1100" s="53"/>
      <c r="H1100" s="53"/>
      <c r="I1100" s="6"/>
      <c r="J1100" s="6"/>
    </row>
  </sheetData>
  <mergeCells count="19">
    <mergeCell ref="A2:J2"/>
    <mergeCell ref="A4:A6"/>
    <mergeCell ref="B4:B6"/>
    <mergeCell ref="C4:C6"/>
    <mergeCell ref="D4:D6"/>
    <mergeCell ref="E4:E6"/>
    <mergeCell ref="F4:F6"/>
    <mergeCell ref="G4:J4"/>
    <mergeCell ref="A3:J3"/>
    <mergeCell ref="G5:H5"/>
    <mergeCell ref="I5:J5"/>
    <mergeCell ref="A976:J976"/>
    <mergeCell ref="A977:J977"/>
    <mergeCell ref="A972:J972"/>
    <mergeCell ref="A970:B971"/>
    <mergeCell ref="D970:J970"/>
    <mergeCell ref="D971:J971"/>
    <mergeCell ref="A975:J975"/>
    <mergeCell ref="A973:J973"/>
  </mergeCells>
  <phoneticPr fontId="2" type="noConversion"/>
  <dataValidations disablePrompts="1" count="1">
    <dataValidation type="list" allowBlank="1" showInputMessage="1" sqref="F967 F965 F963 F943 F937">
      <formula1>dw</formula1>
    </dataValidation>
  </dataValidations>
  <printOptions horizontalCentered="1"/>
  <pageMargins left="0.24" right="0.17" top="0.26" bottom="0.35" header="0" footer="0"/>
  <pageSetup paperSize="9" fitToHeight="0" orientation="portrait" r:id="rId1"/>
  <headerFooter>
    <oddFooter>&amp;C&amp;"宋体,常规"&amp;8第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2021-10-16T02:58:58Z</cp:lastPrinted>
  <dcterms:created xsi:type="dcterms:W3CDTF">2021-10-21T06:44:14Z</dcterms:created>
  <dcterms:modified xsi:type="dcterms:W3CDTF">2021-10-21T06:44:15Z</dcterms:modified>
</cp:coreProperties>
</file>